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san_florica_cl\Desktop\2021\Internet\"/>
    </mc:Choice>
  </mc:AlternateContent>
  <bookViews>
    <workbookView xWindow="0" yWindow="0" windowWidth="20490" windowHeight="6765"/>
  </bookViews>
  <sheets>
    <sheet name="2021" sheetId="1" r:id="rId1"/>
  </sheets>
  <definedNames>
    <definedName name="_xlnm.Print_Area" localSheetId="0">'2021'!#REF!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7" i="1" l="1"/>
  <c r="Q116" i="1" s="1"/>
  <c r="Q115" i="1"/>
  <c r="Q110" i="1"/>
  <c r="Q109" i="1" s="1"/>
  <c r="Q108" i="1"/>
  <c r="Q88" i="1"/>
  <c r="E88" i="1"/>
  <c r="E18" i="1" l="1"/>
  <c r="Q101" i="1" l="1"/>
  <c r="E29" i="1"/>
  <c r="Q103" i="1" l="1"/>
  <c r="Q102" i="1" s="1"/>
  <c r="N101" i="1"/>
  <c r="M101" i="1"/>
  <c r="L101" i="1"/>
  <c r="K101" i="1"/>
  <c r="J101" i="1"/>
  <c r="G101" i="1"/>
  <c r="F101" i="1"/>
  <c r="E101" i="1"/>
  <c r="D101" i="1"/>
  <c r="C101" i="1"/>
  <c r="J97" i="1"/>
  <c r="G97" i="1"/>
  <c r="F97" i="1"/>
  <c r="E97" i="1"/>
  <c r="D97" i="1"/>
  <c r="J96" i="1"/>
  <c r="G96" i="1"/>
  <c r="G95" i="1" s="1"/>
  <c r="G94" i="1" s="1"/>
  <c r="F96" i="1"/>
  <c r="E96" i="1"/>
  <c r="D96" i="1"/>
  <c r="Q95" i="1"/>
  <c r="Q94" i="1" s="1"/>
  <c r="N95" i="1"/>
  <c r="N94" i="1" s="1"/>
  <c r="M95" i="1"/>
  <c r="M94" i="1" s="1"/>
  <c r="L95" i="1"/>
  <c r="L94" i="1" s="1"/>
  <c r="K95" i="1"/>
  <c r="K94" i="1" s="1"/>
  <c r="F95" i="1"/>
  <c r="F94" i="1" s="1"/>
  <c r="J93" i="1"/>
  <c r="J92" i="1" s="1"/>
  <c r="G93" i="1"/>
  <c r="G92" i="1" s="1"/>
  <c r="F93" i="1"/>
  <c r="F92" i="1" s="1"/>
  <c r="E93" i="1"/>
  <c r="E92" i="1" s="1"/>
  <c r="D93" i="1"/>
  <c r="Q92" i="1"/>
  <c r="N92" i="1"/>
  <c r="M92" i="1"/>
  <c r="L92" i="1"/>
  <c r="Q87" i="1"/>
  <c r="E87" i="1" s="1"/>
  <c r="J87" i="1"/>
  <c r="G87" i="1"/>
  <c r="F87" i="1"/>
  <c r="D87" i="1"/>
  <c r="Q86" i="1"/>
  <c r="J86" i="1"/>
  <c r="G86" i="1"/>
  <c r="F86" i="1"/>
  <c r="E86" i="1"/>
  <c r="D86" i="1"/>
  <c r="Q85" i="1"/>
  <c r="J85" i="1"/>
  <c r="G85" i="1"/>
  <c r="F85" i="1"/>
  <c r="E85" i="1"/>
  <c r="D85" i="1"/>
  <c r="Q84" i="1"/>
  <c r="J84" i="1"/>
  <c r="G84" i="1"/>
  <c r="F84" i="1"/>
  <c r="E84" i="1"/>
  <c r="D84" i="1"/>
  <c r="Q83" i="1"/>
  <c r="J83" i="1"/>
  <c r="G83" i="1"/>
  <c r="G82" i="1" s="1"/>
  <c r="F83" i="1"/>
  <c r="F82" i="1" s="1"/>
  <c r="F81" i="1" s="1"/>
  <c r="E83" i="1"/>
  <c r="D83" i="1"/>
  <c r="D82" i="1" s="1"/>
  <c r="Q82" i="1"/>
  <c r="N82" i="1"/>
  <c r="N81" i="1" s="1"/>
  <c r="M82" i="1"/>
  <c r="L82" i="1"/>
  <c r="L81" i="1" s="1"/>
  <c r="K82" i="1"/>
  <c r="E82" i="1"/>
  <c r="Q81" i="1"/>
  <c r="M81" i="1"/>
  <c r="Q80" i="1"/>
  <c r="J80" i="1"/>
  <c r="G80" i="1"/>
  <c r="G79" i="1" s="1"/>
  <c r="F80" i="1"/>
  <c r="E80" i="1"/>
  <c r="D80" i="1"/>
  <c r="Q79" i="1"/>
  <c r="N79" i="1"/>
  <c r="M79" i="1"/>
  <c r="L79" i="1"/>
  <c r="K79" i="1"/>
  <c r="F79" i="1"/>
  <c r="E79" i="1"/>
  <c r="Q78" i="1"/>
  <c r="E78" i="1" s="1"/>
  <c r="E77" i="1" s="1"/>
  <c r="J78" i="1"/>
  <c r="G78" i="1"/>
  <c r="F78" i="1"/>
  <c r="F77" i="1" s="1"/>
  <c r="D78" i="1"/>
  <c r="D77" i="1" s="1"/>
  <c r="Q77" i="1"/>
  <c r="N77" i="1"/>
  <c r="M77" i="1"/>
  <c r="L77" i="1"/>
  <c r="K77" i="1"/>
  <c r="G77" i="1"/>
  <c r="Q76" i="1"/>
  <c r="J76" i="1"/>
  <c r="G76" i="1"/>
  <c r="F76" i="1"/>
  <c r="E76" i="1"/>
  <c r="D76" i="1"/>
  <c r="J75" i="1"/>
  <c r="G75" i="1"/>
  <c r="F75" i="1"/>
  <c r="E75" i="1"/>
  <c r="D75" i="1"/>
  <c r="J74" i="1"/>
  <c r="G74" i="1"/>
  <c r="F74" i="1"/>
  <c r="E74" i="1"/>
  <c r="D74" i="1"/>
  <c r="J73" i="1"/>
  <c r="G73" i="1"/>
  <c r="F73" i="1"/>
  <c r="E73" i="1"/>
  <c r="D73" i="1"/>
  <c r="J72" i="1"/>
  <c r="G72" i="1"/>
  <c r="F72" i="1"/>
  <c r="E72" i="1"/>
  <c r="D72" i="1"/>
  <c r="J71" i="1"/>
  <c r="G71" i="1"/>
  <c r="G70" i="1" s="1"/>
  <c r="F71" i="1"/>
  <c r="F70" i="1" s="1"/>
  <c r="E71" i="1"/>
  <c r="D71" i="1"/>
  <c r="D70" i="1" s="1"/>
  <c r="Q70" i="1"/>
  <c r="N70" i="1"/>
  <c r="M70" i="1"/>
  <c r="L70" i="1"/>
  <c r="K70" i="1"/>
  <c r="J69" i="1"/>
  <c r="G69" i="1"/>
  <c r="F69" i="1"/>
  <c r="E69" i="1"/>
  <c r="D69" i="1"/>
  <c r="J68" i="1"/>
  <c r="G68" i="1"/>
  <c r="F68" i="1"/>
  <c r="E68" i="1"/>
  <c r="D68" i="1"/>
  <c r="J67" i="1"/>
  <c r="G67" i="1"/>
  <c r="F67" i="1"/>
  <c r="E67" i="1"/>
  <c r="D67" i="1"/>
  <c r="J66" i="1"/>
  <c r="G66" i="1"/>
  <c r="F66" i="1"/>
  <c r="E66" i="1"/>
  <c r="D66" i="1"/>
  <c r="J65" i="1"/>
  <c r="G65" i="1"/>
  <c r="F65" i="1"/>
  <c r="E65" i="1"/>
  <c r="D65" i="1"/>
  <c r="J64" i="1"/>
  <c r="G64" i="1"/>
  <c r="F64" i="1"/>
  <c r="E64" i="1"/>
  <c r="D64" i="1"/>
  <c r="J63" i="1"/>
  <c r="G63" i="1"/>
  <c r="F63" i="1"/>
  <c r="E63" i="1"/>
  <c r="D63" i="1"/>
  <c r="J62" i="1"/>
  <c r="J61" i="1" s="1"/>
  <c r="G62" i="1"/>
  <c r="G61" i="1" s="1"/>
  <c r="F62" i="1"/>
  <c r="E62" i="1"/>
  <c r="E61" i="1" s="1"/>
  <c r="D62" i="1"/>
  <c r="Q61" i="1"/>
  <c r="N61" i="1"/>
  <c r="M61" i="1"/>
  <c r="L61" i="1"/>
  <c r="K61" i="1"/>
  <c r="F61" i="1"/>
  <c r="J60" i="1"/>
  <c r="G60" i="1"/>
  <c r="F60" i="1"/>
  <c r="E60" i="1"/>
  <c r="D60" i="1"/>
  <c r="J59" i="1"/>
  <c r="G59" i="1"/>
  <c r="F59" i="1"/>
  <c r="E59" i="1"/>
  <c r="D59" i="1"/>
  <c r="J58" i="1"/>
  <c r="G58" i="1"/>
  <c r="G57" i="1" s="1"/>
  <c r="F58" i="1"/>
  <c r="F57" i="1" s="1"/>
  <c r="E58" i="1"/>
  <c r="D58" i="1"/>
  <c r="D57" i="1" s="1"/>
  <c r="Q57" i="1"/>
  <c r="N57" i="1"/>
  <c r="M57" i="1"/>
  <c r="L57" i="1"/>
  <c r="K57" i="1"/>
  <c r="J56" i="1"/>
  <c r="G56" i="1"/>
  <c r="F56" i="1"/>
  <c r="E56" i="1"/>
  <c r="D56" i="1"/>
  <c r="J55" i="1"/>
  <c r="G55" i="1"/>
  <c r="F55" i="1"/>
  <c r="E55" i="1"/>
  <c r="D55" i="1"/>
  <c r="J54" i="1"/>
  <c r="G54" i="1"/>
  <c r="G53" i="1" s="1"/>
  <c r="F54" i="1"/>
  <c r="F53" i="1" s="1"/>
  <c r="E54" i="1"/>
  <c r="D54" i="1"/>
  <c r="Q53" i="1"/>
  <c r="N53" i="1"/>
  <c r="M53" i="1"/>
  <c r="L53" i="1"/>
  <c r="K53" i="1"/>
  <c r="D53" i="1"/>
  <c r="J52" i="1"/>
  <c r="G52" i="1"/>
  <c r="F52" i="1"/>
  <c r="E52" i="1"/>
  <c r="D52" i="1"/>
  <c r="J51" i="1"/>
  <c r="G51" i="1"/>
  <c r="G50" i="1" s="1"/>
  <c r="F51" i="1"/>
  <c r="F50" i="1" s="1"/>
  <c r="E51" i="1"/>
  <c r="D51" i="1"/>
  <c r="D50" i="1" s="1"/>
  <c r="Q50" i="1"/>
  <c r="N50" i="1"/>
  <c r="M50" i="1"/>
  <c r="L50" i="1"/>
  <c r="K50" i="1"/>
  <c r="J50" i="1"/>
  <c r="J49" i="1"/>
  <c r="G49" i="1"/>
  <c r="F49" i="1"/>
  <c r="E49" i="1"/>
  <c r="D49" i="1"/>
  <c r="J48" i="1"/>
  <c r="G48" i="1"/>
  <c r="F48" i="1"/>
  <c r="E48" i="1"/>
  <c r="D48" i="1"/>
  <c r="J47" i="1"/>
  <c r="G47" i="1"/>
  <c r="F47" i="1"/>
  <c r="E47" i="1"/>
  <c r="D47" i="1"/>
  <c r="J46" i="1"/>
  <c r="G46" i="1"/>
  <c r="F46" i="1"/>
  <c r="E46" i="1"/>
  <c r="D46" i="1"/>
  <c r="J45" i="1"/>
  <c r="G45" i="1"/>
  <c r="F45" i="1"/>
  <c r="E45" i="1"/>
  <c r="D45" i="1"/>
  <c r="J44" i="1"/>
  <c r="G44" i="1"/>
  <c r="F44" i="1"/>
  <c r="E44" i="1"/>
  <c r="D44" i="1"/>
  <c r="J43" i="1"/>
  <c r="G43" i="1"/>
  <c r="F43" i="1"/>
  <c r="E43" i="1"/>
  <c r="D43" i="1"/>
  <c r="J42" i="1"/>
  <c r="G42" i="1"/>
  <c r="F42" i="1"/>
  <c r="E42" i="1"/>
  <c r="D42" i="1"/>
  <c r="J41" i="1"/>
  <c r="G41" i="1"/>
  <c r="F41" i="1"/>
  <c r="E41" i="1"/>
  <c r="D41" i="1"/>
  <c r="J40" i="1"/>
  <c r="G40" i="1"/>
  <c r="F40" i="1"/>
  <c r="E40" i="1"/>
  <c r="D40" i="1"/>
  <c r="J39" i="1"/>
  <c r="G39" i="1"/>
  <c r="G38" i="1" s="1"/>
  <c r="F39" i="1"/>
  <c r="F38" i="1" s="1"/>
  <c r="E39" i="1"/>
  <c r="D39" i="1"/>
  <c r="D38" i="1" s="1"/>
  <c r="Q38" i="1"/>
  <c r="N38" i="1"/>
  <c r="M38" i="1"/>
  <c r="L38" i="1"/>
  <c r="K38" i="1"/>
  <c r="J36" i="1"/>
  <c r="G36" i="1"/>
  <c r="F36" i="1"/>
  <c r="E36" i="1"/>
  <c r="D36" i="1"/>
  <c r="J35" i="1"/>
  <c r="G35" i="1"/>
  <c r="F35" i="1"/>
  <c r="E35" i="1"/>
  <c r="D35" i="1"/>
  <c r="J34" i="1"/>
  <c r="G34" i="1"/>
  <c r="F34" i="1"/>
  <c r="E34" i="1"/>
  <c r="D34" i="1"/>
  <c r="J33" i="1"/>
  <c r="G33" i="1"/>
  <c r="F33" i="1"/>
  <c r="E33" i="1"/>
  <c r="D33" i="1"/>
  <c r="J32" i="1"/>
  <c r="G32" i="1"/>
  <c r="G31" i="1" s="1"/>
  <c r="F32" i="1"/>
  <c r="F31" i="1" s="1"/>
  <c r="E32" i="1"/>
  <c r="D32" i="1"/>
  <c r="Q31" i="1"/>
  <c r="N31" i="1"/>
  <c r="M31" i="1"/>
  <c r="L31" i="1"/>
  <c r="K31" i="1"/>
  <c r="D31" i="1"/>
  <c r="J30" i="1"/>
  <c r="G30" i="1"/>
  <c r="F30" i="1"/>
  <c r="E30" i="1"/>
  <c r="D30" i="1"/>
  <c r="J28" i="1"/>
  <c r="G28" i="1"/>
  <c r="F28" i="1"/>
  <c r="E28" i="1"/>
  <c r="D28" i="1"/>
  <c r="J27" i="1"/>
  <c r="G27" i="1"/>
  <c r="F27" i="1"/>
  <c r="E27" i="1"/>
  <c r="D27" i="1"/>
  <c r="J26" i="1"/>
  <c r="G26" i="1"/>
  <c r="G25" i="1" s="1"/>
  <c r="F26" i="1"/>
  <c r="F25" i="1" s="1"/>
  <c r="E26" i="1"/>
  <c r="D26" i="1"/>
  <c r="D25" i="1" s="1"/>
  <c r="Q25" i="1"/>
  <c r="N25" i="1"/>
  <c r="M25" i="1"/>
  <c r="L25" i="1"/>
  <c r="K25" i="1"/>
  <c r="J24" i="1"/>
  <c r="G24" i="1"/>
  <c r="F24" i="1"/>
  <c r="E24" i="1"/>
  <c r="D24" i="1"/>
  <c r="C24" i="1"/>
  <c r="J23" i="1"/>
  <c r="J22" i="1" s="1"/>
  <c r="G23" i="1"/>
  <c r="G22" i="1" s="1"/>
  <c r="F23" i="1"/>
  <c r="E23" i="1"/>
  <c r="D23" i="1"/>
  <c r="C23" i="1" s="1"/>
  <c r="C22" i="1" s="1"/>
  <c r="Q22" i="1"/>
  <c r="N22" i="1"/>
  <c r="M22" i="1"/>
  <c r="L22" i="1"/>
  <c r="K22" i="1"/>
  <c r="F22" i="1"/>
  <c r="J21" i="1"/>
  <c r="G21" i="1"/>
  <c r="F21" i="1"/>
  <c r="E21" i="1"/>
  <c r="D21" i="1"/>
  <c r="J20" i="1"/>
  <c r="G20" i="1"/>
  <c r="G19" i="1" s="1"/>
  <c r="F20" i="1"/>
  <c r="E20" i="1"/>
  <c r="E19" i="1" s="1"/>
  <c r="D20" i="1"/>
  <c r="D19" i="1" s="1"/>
  <c r="Q19" i="1"/>
  <c r="Q13" i="1" s="1"/>
  <c r="N19" i="1"/>
  <c r="M19" i="1"/>
  <c r="L19" i="1"/>
  <c r="L13" i="1" s="1"/>
  <c r="K19" i="1"/>
  <c r="J17" i="1"/>
  <c r="G17" i="1"/>
  <c r="F17" i="1"/>
  <c r="E17" i="1"/>
  <c r="D17" i="1"/>
  <c r="J16" i="1"/>
  <c r="G16" i="1"/>
  <c r="F16" i="1"/>
  <c r="E16" i="1"/>
  <c r="D16" i="1"/>
  <c r="J15" i="1"/>
  <c r="G15" i="1"/>
  <c r="F15" i="1"/>
  <c r="E15" i="1"/>
  <c r="D15" i="1"/>
  <c r="J14" i="1"/>
  <c r="G14" i="1"/>
  <c r="F14" i="1"/>
  <c r="E14" i="1"/>
  <c r="D14" i="1"/>
  <c r="N13" i="1"/>
  <c r="H6" i="1"/>
  <c r="H3" i="1"/>
  <c r="N37" i="1" l="1"/>
  <c r="J57" i="1"/>
  <c r="C84" i="1"/>
  <c r="C86" i="1"/>
  <c r="L12" i="1"/>
  <c r="M37" i="1"/>
  <c r="C39" i="1"/>
  <c r="C38" i="1" s="1"/>
  <c r="J38" i="1"/>
  <c r="J37" i="1" s="1"/>
  <c r="C43" i="1"/>
  <c r="C44" i="1"/>
  <c r="C47" i="1"/>
  <c r="J70" i="1"/>
  <c r="C74" i="1"/>
  <c r="C93" i="1"/>
  <c r="C92" i="1" s="1"/>
  <c r="L37" i="1"/>
  <c r="E50" i="1"/>
  <c r="C52" i="1"/>
  <c r="C54" i="1"/>
  <c r="C53" i="1" s="1"/>
  <c r="J53" i="1"/>
  <c r="J25" i="1"/>
  <c r="C30" i="1"/>
  <c r="C59" i="1"/>
  <c r="C72" i="1"/>
  <c r="J79" i="1"/>
  <c r="J82" i="1"/>
  <c r="G81" i="1"/>
  <c r="M13" i="1"/>
  <c r="M12" i="1" s="1"/>
  <c r="K13" i="1"/>
  <c r="K12" i="1" s="1"/>
  <c r="C87" i="1"/>
  <c r="E81" i="1"/>
  <c r="L11" i="1"/>
  <c r="C21" i="1"/>
  <c r="J31" i="1"/>
  <c r="C34" i="1"/>
  <c r="C35" i="1"/>
  <c r="F37" i="1"/>
  <c r="C65" i="1"/>
  <c r="C66" i="1"/>
  <c r="C69" i="1"/>
  <c r="C76" i="1"/>
  <c r="C80" i="1"/>
  <c r="K81" i="1"/>
  <c r="J81" i="1" s="1"/>
  <c r="C82" i="1"/>
  <c r="C83" i="1"/>
  <c r="C96" i="1"/>
  <c r="C95" i="1" s="1"/>
  <c r="C94" i="1" s="1"/>
  <c r="J95" i="1"/>
  <c r="J94" i="1" s="1"/>
  <c r="N12" i="1"/>
  <c r="N11" i="1" s="1"/>
  <c r="G13" i="1"/>
  <c r="G12" i="1" s="1"/>
  <c r="C16" i="1"/>
  <c r="M11" i="1"/>
  <c r="E22" i="1"/>
  <c r="C27" i="1"/>
  <c r="C28" i="1"/>
  <c r="K37" i="1"/>
  <c r="G37" i="1"/>
  <c r="C41" i="1"/>
  <c r="C45" i="1"/>
  <c r="C49" i="1"/>
  <c r="C56" i="1"/>
  <c r="C71" i="1"/>
  <c r="C70" i="1" s="1"/>
  <c r="J77" i="1"/>
  <c r="C85" i="1"/>
  <c r="C97" i="1"/>
  <c r="C17" i="1"/>
  <c r="J19" i="1"/>
  <c r="J13" i="1" s="1"/>
  <c r="Q12" i="1"/>
  <c r="Q11" i="1" s="1"/>
  <c r="C32" i="1"/>
  <c r="C36" i="1"/>
  <c r="C63" i="1"/>
  <c r="C64" i="1"/>
  <c r="C67" i="1"/>
  <c r="C68" i="1"/>
  <c r="C77" i="1"/>
  <c r="C78" i="1"/>
  <c r="D81" i="1"/>
  <c r="E95" i="1"/>
  <c r="E94" i="1" s="1"/>
  <c r="C75" i="1"/>
  <c r="E70" i="1"/>
  <c r="C73" i="1"/>
  <c r="C62" i="1"/>
  <c r="C61" i="1" s="1"/>
  <c r="E57" i="1"/>
  <c r="C60" i="1"/>
  <c r="C58" i="1"/>
  <c r="C57" i="1" s="1"/>
  <c r="C55" i="1"/>
  <c r="E53" i="1"/>
  <c r="Q37" i="1"/>
  <c r="C51" i="1"/>
  <c r="C50" i="1" s="1"/>
  <c r="C48" i="1"/>
  <c r="C46" i="1"/>
  <c r="C42" i="1"/>
  <c r="C40" i="1"/>
  <c r="E38" i="1"/>
  <c r="E31" i="1"/>
  <c r="C31" i="1" s="1"/>
  <c r="C33" i="1"/>
  <c r="E25" i="1"/>
  <c r="C25" i="1" s="1"/>
  <c r="C26" i="1"/>
  <c r="C20" i="1"/>
  <c r="C15" i="1"/>
  <c r="E13" i="1"/>
  <c r="C14" i="1"/>
  <c r="D22" i="1"/>
  <c r="D13" i="1" s="1"/>
  <c r="D12" i="1" s="1"/>
  <c r="D61" i="1"/>
  <c r="D37" i="1" s="1"/>
  <c r="D79" i="1"/>
  <c r="C79" i="1" s="1"/>
  <c r="D95" i="1"/>
  <c r="D94" i="1" s="1"/>
  <c r="F19" i="1"/>
  <c r="F13" i="1" s="1"/>
  <c r="F12" i="1" s="1"/>
  <c r="D92" i="1"/>
  <c r="F11" i="1" l="1"/>
  <c r="G11" i="1"/>
  <c r="J12" i="1"/>
  <c r="C81" i="1"/>
  <c r="K11" i="1"/>
  <c r="D11" i="1"/>
  <c r="E37" i="1"/>
  <c r="C37" i="1"/>
  <c r="E12" i="1"/>
  <c r="C19" i="1"/>
  <c r="C13" i="1" s="1"/>
  <c r="C12" i="1" s="1"/>
  <c r="J11" i="1"/>
  <c r="E11" i="1" l="1"/>
  <c r="C11" i="1"/>
</calcChain>
</file>

<file path=xl/sharedStrings.xml><?xml version="1.0" encoding="utf-8"?>
<sst xmlns="http://schemas.openxmlformats.org/spreadsheetml/2006/main" count="532" uniqueCount="178">
  <si>
    <t>MINISTERUL AFACERILOR INTERNE</t>
  </si>
  <si>
    <t>ORDONATOR : Inspectoratul Judetean de Politie CALARASI</t>
  </si>
  <si>
    <t>Nr.268727/08.04.2014</t>
  </si>
  <si>
    <t xml:space="preserve">  BUGET  2014</t>
  </si>
  <si>
    <t>conform adresei M.A.I. - D.G.F. nr.329651 din 04.04.2014</t>
  </si>
  <si>
    <t>Capitol 61.A.03.01                                                                                                                                     mii lei</t>
  </si>
  <si>
    <t>Capitol 61.01.03.01                                                                                                                                     mii lei</t>
  </si>
  <si>
    <t xml:space="preserve">Capitol 61.03.01       Sursa A                                                                                                                              </t>
  </si>
  <si>
    <t>mii lei</t>
  </si>
  <si>
    <t>Denumire</t>
  </si>
  <si>
    <t xml:space="preserve">Articol </t>
  </si>
  <si>
    <t>Total</t>
  </si>
  <si>
    <t>Trim. I</t>
  </si>
  <si>
    <t>Trim. II</t>
  </si>
  <si>
    <t>Trim. III</t>
  </si>
  <si>
    <t>Trim. IV</t>
  </si>
  <si>
    <t>T O T A L</t>
  </si>
  <si>
    <t>Titlul I "Cheltuieli de personal"</t>
  </si>
  <si>
    <t>Cheltuieli salariale in bani</t>
  </si>
  <si>
    <t>10.01</t>
  </si>
  <si>
    <t>Salarii de baza</t>
  </si>
  <si>
    <t>10.01.01</t>
  </si>
  <si>
    <t>Indemnizatii de conducere</t>
  </si>
  <si>
    <t>10.01.03</t>
  </si>
  <si>
    <t>Sporuri pentru conditii de munca</t>
  </si>
  <si>
    <t>10.01.05</t>
  </si>
  <si>
    <t>Alte sporuri</t>
  </si>
  <si>
    <t>10 01 06</t>
  </si>
  <si>
    <t>Indemnizatii de delegare</t>
  </si>
  <si>
    <t>10.01.13</t>
  </si>
  <si>
    <t>- in tara</t>
  </si>
  <si>
    <t>10.01.13.01</t>
  </si>
  <si>
    <t>10 01 14</t>
  </si>
  <si>
    <t>Alte drepturi salariale in bani</t>
  </si>
  <si>
    <t>10.01.30</t>
  </si>
  <si>
    <t>10,01,30,01</t>
  </si>
  <si>
    <t>10,01,30,02</t>
  </si>
  <si>
    <t>Cheltuieli salariale in natura</t>
  </si>
  <si>
    <t>10.02</t>
  </si>
  <si>
    <t>Norme de hrana</t>
  </si>
  <si>
    <t>10.02.02</t>
  </si>
  <si>
    <t>Uniforme si echipament obligatoriu</t>
  </si>
  <si>
    <t>10.02.03</t>
  </si>
  <si>
    <t>Transportul la si de la locul de munca</t>
  </si>
  <si>
    <t>10.02.05</t>
  </si>
  <si>
    <t>Alte drepturi salariale in natura</t>
  </si>
  <si>
    <t>10.02.30</t>
  </si>
  <si>
    <t>Contributii</t>
  </si>
  <si>
    <t>10.03</t>
  </si>
  <si>
    <t>Contributii de asigurari sociale si de stat</t>
  </si>
  <si>
    <t>10.03.01</t>
  </si>
  <si>
    <t>Contributii de asigurari de somaj</t>
  </si>
  <si>
    <t>10.03.02</t>
  </si>
  <si>
    <t>Contributii de asigurari sociale de sanatate</t>
  </si>
  <si>
    <t>10.03.03</t>
  </si>
  <si>
    <t>Contrib. de concedii si indemnizatii</t>
  </si>
  <si>
    <t>10.03.06</t>
  </si>
  <si>
    <t>10 03 07</t>
  </si>
  <si>
    <t>Titlul II "Bunuri si servicii"</t>
  </si>
  <si>
    <t>Bunuri si servicii</t>
  </si>
  <si>
    <t>20.01</t>
  </si>
  <si>
    <t>Furnituri de birou</t>
  </si>
  <si>
    <t>20.01.01</t>
  </si>
  <si>
    <t>Materiale ptr.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</si>
  <si>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</si>
  <si>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</si>
  <si>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</si>
  <si>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</si>
  <si>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</si>
  <si>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</si>
  <si>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</si>
  <si>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</si>
  <si>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</si>
  <si>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</si>
  <si>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</si>
  <si>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Posta, telecomunicatii, radio, tv, internet</t>
  </si>
  <si>
    <t>20.01.08</t>
  </si>
  <si>
    <t>Materiale si prest. de servicii cu caracter func.</t>
  </si>
  <si>
    <t>20.01.09</t>
  </si>
  <si>
    <t>Alte bunuri si serv. pentru intretinere si func.</t>
  </si>
  <si>
    <t>20.01.30</t>
  </si>
  <si>
    <t>Reparatii curente</t>
  </si>
  <si>
    <t>20.02</t>
  </si>
  <si>
    <t>Hrana</t>
  </si>
  <si>
    <t>20.03</t>
  </si>
  <si>
    <t>Hrana pentru oameni</t>
  </si>
  <si>
    <t>20.03.01</t>
  </si>
  <si>
    <t>Hrana pentru animale</t>
  </si>
  <si>
    <t>20.03.02</t>
  </si>
  <si>
    <t>Medicamente si matreriale sanitare</t>
  </si>
  <si>
    <t>20.04</t>
  </si>
  <si>
    <t>Medicamente</t>
  </si>
  <si>
    <t>20.04.01</t>
  </si>
  <si>
    <t>Materiale sanitare</t>
  </si>
  <si>
    <t>20 04 02</t>
  </si>
  <si>
    <t>Dezinfectanti</t>
  </si>
  <si>
    <t>20 04 04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</si>
  <si>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</si>
  <si>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</si>
  <si>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</si>
  <si>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</si>
  <si>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</si>
  <si>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</si>
  <si>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</si>
  <si>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</si>
  <si>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 interne, detasari, transferari</t>
  </si>
  <si>
    <t>20.06</t>
  </si>
  <si>
    <t>- interne</t>
  </si>
  <si>
    <t>20.06.01</t>
  </si>
  <si>
    <t>Materiale de laborator</t>
  </si>
  <si>
    <t>20.09</t>
  </si>
  <si>
    <t>Carti, publicatii si materiale documentare</t>
  </si>
  <si>
    <t>20.11</t>
  </si>
  <si>
    <t>Consultanta si expertiza</t>
  </si>
  <si>
    <t>20.12</t>
  </si>
  <si>
    <t>Pregatire profesionala</t>
  </si>
  <si>
    <t>20 13</t>
  </si>
  <si>
    <t>Protectia muncii</t>
  </si>
  <si>
    <t>20.14</t>
  </si>
  <si>
    <t>Munitie, furnituri si armament de nat.activelor fixe</t>
  </si>
  <si>
    <t>20 15</t>
  </si>
  <si>
    <t>Cheltuieli judiciare</t>
  </si>
  <si>
    <t>20.25</t>
  </si>
  <si>
    <t>Alte cheltuieli cu bunuri si servicii</t>
  </si>
  <si>
    <t>20.30</t>
  </si>
  <si>
    <t>Reclama si publicitate</t>
  </si>
  <si>
    <t>20.30.01</t>
  </si>
  <si>
    <t>Protocol si reprezentare</t>
  </si>
  <si>
    <t>20 30 02</t>
  </si>
  <si>
    <t>Prime de asigurari non-viata</t>
  </si>
  <si>
    <t>20.30.03</t>
  </si>
  <si>
    <t>Chirii</t>
  </si>
  <si>
    <t>20.30.04</t>
  </si>
  <si>
    <t>20.30.30</t>
  </si>
  <si>
    <t>Transfer privind CASS ingrijire copil</t>
  </si>
  <si>
    <t>51.01.26</t>
  </si>
  <si>
    <t>Titlul IX "Asistenta sociala"</t>
  </si>
  <si>
    <t>Ajutoare sociale in numerar</t>
  </si>
  <si>
    <t>57.02.01</t>
  </si>
  <si>
    <t>Titlul X "Alte cheltuieli"</t>
  </si>
  <si>
    <t>Despagubiri civile</t>
  </si>
  <si>
    <t>59.17</t>
  </si>
  <si>
    <t>Titlul XII "Active nefinanciare"</t>
  </si>
  <si>
    <t>Active fixe</t>
  </si>
  <si>
    <t>71.01</t>
  </si>
  <si>
    <t>Constructii</t>
  </si>
  <si>
    <t>71.01.01</t>
  </si>
  <si>
    <t>Masini, echipamente si mijloac de transport</t>
  </si>
  <si>
    <t>71.01.02</t>
  </si>
  <si>
    <t>Mobilier, aparatura birotica si alte active corp.</t>
  </si>
  <si>
    <t>71.01.03</t>
  </si>
  <si>
    <t xml:space="preserve">Alte active fixe </t>
  </si>
  <si>
    <t>71.01.30</t>
  </si>
  <si>
    <t>Reparatii capitale aferente activelor fixe</t>
  </si>
  <si>
    <t>71.03</t>
  </si>
  <si>
    <t>59</t>
  </si>
  <si>
    <t>71</t>
  </si>
  <si>
    <t xml:space="preserve">Capitol 68 06                                                 </t>
  </si>
  <si>
    <t>57</t>
  </si>
  <si>
    <t>Ajutoare sociale</t>
  </si>
  <si>
    <t>57.02</t>
  </si>
  <si>
    <t>57 02 01</t>
  </si>
  <si>
    <t>Vouchere de vacanță</t>
  </si>
  <si>
    <t>10.02.06</t>
  </si>
  <si>
    <t>10 01 07</t>
  </si>
  <si>
    <t>BUGET 2021</t>
  </si>
  <si>
    <t>Titlul XI "Alte cheltuieli"</t>
  </si>
  <si>
    <t>Titlul X "Proiecte cu finanțare din FEN"</t>
  </si>
  <si>
    <t>Finanțarea națională</t>
  </si>
  <si>
    <t>Finanțarea externă nerambursabilă</t>
  </si>
  <si>
    <t>Cheltuieli neeligibile</t>
  </si>
  <si>
    <t>58.01.01</t>
  </si>
  <si>
    <t>58.01.02</t>
  </si>
  <si>
    <t>58.01.03</t>
  </si>
  <si>
    <t xml:space="preserve">Capitol 68 08                                      </t>
  </si>
  <si>
    <t>Titlul IX "Ajutoare la trecerea în rezervă"</t>
  </si>
  <si>
    <t xml:space="preserve">Capitol 68 50                         </t>
  </si>
  <si>
    <t>Titlul IX "Alte chelt.în dom.asig.și asist."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</si>
</sst>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/>
    <xf numFmtId="3" fontId="2" fillId="0" borderId="0" xfId="0" applyNumberFormat="1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3" fontId="2" fillId="2" borderId="0" xfId="0" applyNumberFormat="1" applyFont="1" applyFill="1"/>
    <xf numFmtId="4" fontId="2" fillId="0" borderId="0" xfId="0" applyNumberFormat="1" applyFont="1" applyFill="1"/>
    <xf numFmtId="0" fontId="2" fillId="0" borderId="0" xfId="0" applyFont="1"/>
    <xf numFmtId="0" fontId="3" fillId="0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0" fontId="7" fillId="0" borderId="0" xfId="0" applyFont="1"/>
    <xf numFmtId="0" fontId="1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/>
    <xf numFmtId="0" fontId="1" fillId="2" borderId="2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/>
    <xf numFmtId="4" fontId="3" fillId="0" borderId="2" xfId="0" applyNumberFormat="1" applyFont="1" applyFill="1" applyBorder="1"/>
    <xf numFmtId="0" fontId="4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/>
    <xf numFmtId="0" fontId="4" fillId="2" borderId="2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/>
    <xf numFmtId="4" fontId="2" fillId="0" borderId="2" xfId="0" applyNumberFormat="1" applyFont="1" applyFill="1" applyBorder="1" applyAlignment="1"/>
    <xf numFmtId="0" fontId="8" fillId="0" borderId="0" xfId="0" applyFont="1" applyAlignment="1"/>
    <xf numFmtId="1" fontId="2" fillId="0" borderId="2" xfId="0" applyNumberFormat="1" applyFont="1" applyFill="1" applyBorder="1"/>
    <xf numFmtId="3" fontId="2" fillId="0" borderId="2" xfId="0" applyNumberFormat="1" applyFont="1" applyFill="1" applyBorder="1"/>
    <xf numFmtId="1" fontId="2" fillId="2" borderId="2" xfId="0" applyNumberFormat="1" applyFont="1" applyFill="1" applyBorder="1"/>
    <xf numFmtId="3" fontId="2" fillId="2" borderId="2" xfId="0" applyNumberFormat="1" applyFont="1" applyFill="1" applyBorder="1"/>
    <xf numFmtId="4" fontId="2" fillId="0" borderId="2" xfId="0" applyNumberFormat="1" applyFont="1" applyFill="1" applyBorder="1"/>
    <xf numFmtId="1" fontId="2" fillId="0" borderId="2" xfId="0" quotePrefix="1" applyNumberFormat="1" applyFont="1" applyFill="1" applyBorder="1"/>
    <xf numFmtId="1" fontId="2" fillId="2" borderId="2" xfId="0" quotePrefix="1" applyNumberFormat="1" applyFont="1" applyFill="1" applyBorder="1"/>
    <xf numFmtId="49" fontId="2" fillId="0" borderId="2" xfId="0" quotePrefix="1" applyNumberFormat="1" applyFont="1" applyFill="1" applyBorder="1" applyAlignment="1">
      <alignment horizontal="center"/>
    </xf>
    <xf numFmtId="49" fontId="2" fillId="2" borderId="2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/>
    <xf numFmtId="1" fontId="2" fillId="3" borderId="2" xfId="0" applyNumberFormat="1" applyFont="1" applyFill="1" applyBorder="1"/>
    <xf numFmtId="49" fontId="2" fillId="3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1" fontId="9" fillId="0" borderId="2" xfId="0" applyNumberFormat="1" applyFont="1" applyFill="1" applyBorder="1"/>
    <xf numFmtId="49" fontId="10" fillId="0" borderId="2" xfId="0" applyNumberFormat="1" applyFont="1" applyFill="1" applyBorder="1" applyAlignment="1">
      <alignment horizontal="center"/>
    </xf>
    <xf numFmtId="3" fontId="10" fillId="0" borderId="2" xfId="0" applyNumberFormat="1" applyFont="1" applyFill="1" applyBorder="1"/>
    <xf numFmtId="1" fontId="9" fillId="2" borderId="2" xfId="0" applyNumberFormat="1" applyFont="1" applyFill="1" applyBorder="1"/>
    <xf numFmtId="49" fontId="10" fillId="2" borderId="2" xfId="0" applyNumberFormat="1" applyFont="1" applyFill="1" applyBorder="1" applyAlignment="1">
      <alignment horizontal="center"/>
    </xf>
    <xf numFmtId="3" fontId="10" fillId="2" borderId="2" xfId="0" applyNumberFormat="1" applyFont="1" applyFill="1" applyBorder="1"/>
    <xf numFmtId="4" fontId="10" fillId="0" borderId="2" xfId="0" applyNumberFormat="1" applyFont="1" applyFill="1" applyBorder="1"/>
    <xf numFmtId="0" fontId="9" fillId="0" borderId="0" xfId="0" applyFont="1"/>
    <xf numFmtId="49" fontId="8" fillId="0" borderId="2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3" fontId="8" fillId="2" borderId="2" xfId="0" applyNumberFormat="1" applyFont="1" applyFill="1" applyBorder="1"/>
    <xf numFmtId="1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1" fontId="2" fillId="2" borderId="0" xfId="0" applyNumberFormat="1" applyFont="1" applyFill="1" applyBorder="1"/>
    <xf numFmtId="49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/>
    <xf numFmtId="4" fontId="2" fillId="0" borderId="0" xfId="0" applyNumberFormat="1" applyFont="1" applyFill="1" applyBorder="1"/>
    <xf numFmtId="1" fontId="2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3" fontId="4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abSelected="1" topLeftCell="O7" zoomScaleNormal="100" zoomScaleSheetLayoutView="100" workbookViewId="0">
      <selection activeCell="W104" sqref="W104"/>
    </sheetView>
  </sheetViews>
  <sheetFormatPr defaultColWidth="9.140625" defaultRowHeight="12.75" x14ac:dyDescent="0.2"/>
  <cols>
    <col min="1" max="1" width="39.28515625" style="2" customWidth="1"/>
    <col min="2" max="2" width="8.140625" style="2" customWidth="1"/>
    <col min="3" max="7" width="11" style="3" customWidth="1"/>
    <col min="8" max="8" width="39.28515625" style="5" customWidth="1"/>
    <col min="9" max="9" width="8.7109375" style="5" customWidth="1"/>
    <col min="10" max="14" width="11" style="6" customWidth="1"/>
    <col min="15" max="15" width="39.28515625" style="2" customWidth="1"/>
    <col min="16" max="16" width="9.28515625" style="2" customWidth="1"/>
    <col min="17" max="17" width="11" style="7" customWidth="1"/>
    <col min="18" max="16384" width="9.140625" style="8"/>
  </cols>
  <sheetData>
    <row r="1" spans="1:17" ht="15.75" x14ac:dyDescent="0.25">
      <c r="A1" s="1" t="s">
        <v>0</v>
      </c>
      <c r="H1" s="4" t="s">
        <v>0</v>
      </c>
      <c r="O1" s="1" t="s">
        <v>0</v>
      </c>
    </row>
    <row r="2" spans="1:17" x14ac:dyDescent="0.2">
      <c r="A2" s="9" t="s">
        <v>1</v>
      </c>
      <c r="H2" s="10" t="s">
        <v>1</v>
      </c>
      <c r="O2" s="9" t="s">
        <v>1</v>
      </c>
    </row>
    <row r="3" spans="1:17" x14ac:dyDescent="0.2">
      <c r="A3" s="11" t="s">
        <v>2</v>
      </c>
      <c r="B3" s="11"/>
      <c r="C3" s="11"/>
      <c r="D3" s="11"/>
      <c r="E3" s="11"/>
      <c r="F3" s="11"/>
      <c r="G3" s="11"/>
      <c r="H3" s="95" t="str">
        <f>A3</f>
        <v>Nr.268727/08.04.2014</v>
      </c>
      <c r="I3" s="95"/>
      <c r="J3" s="95"/>
      <c r="K3" s="95"/>
      <c r="L3" s="95"/>
      <c r="M3" s="95"/>
      <c r="N3" s="95"/>
      <c r="O3" s="11"/>
      <c r="P3" s="11"/>
      <c r="Q3" s="12"/>
    </row>
    <row r="4" spans="1:17" x14ac:dyDescent="0.2">
      <c r="A4" s="13"/>
      <c r="B4" s="13"/>
      <c r="C4" s="14"/>
      <c r="D4" s="14"/>
      <c r="E4" s="14"/>
      <c r="F4" s="14"/>
      <c r="G4" s="14"/>
      <c r="H4" s="15"/>
      <c r="I4" s="15"/>
      <c r="J4" s="16"/>
      <c r="K4" s="16"/>
      <c r="L4" s="16"/>
      <c r="M4" s="16"/>
      <c r="N4" s="16"/>
      <c r="O4" s="13"/>
      <c r="P4" s="13"/>
      <c r="Q4" s="17"/>
    </row>
    <row r="5" spans="1:17" ht="15.75" x14ac:dyDescent="0.25">
      <c r="A5" s="96" t="s">
        <v>3</v>
      </c>
      <c r="B5" s="96"/>
      <c r="C5" s="96"/>
      <c r="D5" s="96"/>
      <c r="E5" s="96"/>
      <c r="F5" s="96"/>
      <c r="G5" s="96"/>
      <c r="H5" s="97" t="s">
        <v>3</v>
      </c>
      <c r="I5" s="97"/>
      <c r="J5" s="97"/>
      <c r="K5" s="97"/>
      <c r="L5" s="97"/>
      <c r="M5" s="97"/>
      <c r="N5" s="97"/>
      <c r="O5" s="96" t="s">
        <v>165</v>
      </c>
      <c r="P5" s="96"/>
      <c r="Q5" s="96"/>
    </row>
    <row r="6" spans="1:17" x14ac:dyDescent="0.2">
      <c r="A6" s="98" t="s">
        <v>4</v>
      </c>
      <c r="B6" s="98"/>
      <c r="C6" s="98"/>
      <c r="D6" s="98"/>
      <c r="E6" s="98"/>
      <c r="F6" s="98"/>
      <c r="G6" s="98"/>
      <c r="H6" s="99" t="str">
        <f>A6</f>
        <v>conform adresei M.A.I. - D.G.F. nr.329651 din 04.04.2014</v>
      </c>
      <c r="I6" s="99"/>
      <c r="J6" s="99"/>
      <c r="K6" s="99"/>
      <c r="L6" s="99"/>
      <c r="M6" s="99"/>
      <c r="N6" s="99"/>
      <c r="O6" s="98"/>
      <c r="P6" s="98"/>
      <c r="Q6" s="98"/>
    </row>
    <row r="7" spans="1:17" ht="15.75" x14ac:dyDescent="0.25">
      <c r="A7" s="18"/>
      <c r="B7" s="18"/>
      <c r="C7" s="19"/>
      <c r="D7" s="19"/>
      <c r="E7" s="19"/>
      <c r="F7" s="19"/>
      <c r="G7" s="19"/>
      <c r="H7" s="20"/>
      <c r="I7" s="20"/>
      <c r="J7" s="21"/>
      <c r="K7" s="21"/>
      <c r="L7" s="21"/>
      <c r="M7" s="21"/>
      <c r="N7" s="21"/>
      <c r="O7" s="18"/>
      <c r="P7" s="18"/>
      <c r="Q7" s="22"/>
    </row>
    <row r="8" spans="1:17" ht="15.75" x14ac:dyDescent="0.25">
      <c r="A8" s="89" t="s">
        <v>5</v>
      </c>
      <c r="B8" s="89"/>
      <c r="C8" s="89"/>
      <c r="D8" s="89"/>
      <c r="E8" s="89"/>
      <c r="F8" s="89"/>
      <c r="G8" s="89"/>
      <c r="H8" s="91" t="s">
        <v>6</v>
      </c>
      <c r="I8" s="91"/>
      <c r="J8" s="91"/>
      <c r="K8" s="91"/>
      <c r="L8" s="91"/>
      <c r="M8" s="91"/>
      <c r="N8" s="91"/>
      <c r="O8" s="23" t="s">
        <v>7</v>
      </c>
      <c r="P8" s="23"/>
      <c r="Q8" s="23" t="s">
        <v>8</v>
      </c>
    </row>
    <row r="9" spans="1:17" ht="15.75" customHeight="1" x14ac:dyDescent="0.2">
      <c r="A9" s="86" t="s">
        <v>9</v>
      </c>
      <c r="B9" s="87" t="s">
        <v>10</v>
      </c>
      <c r="C9" s="92" t="s">
        <v>11</v>
      </c>
      <c r="D9" s="92" t="s">
        <v>12</v>
      </c>
      <c r="E9" s="92" t="s">
        <v>13</v>
      </c>
      <c r="F9" s="92" t="s">
        <v>14</v>
      </c>
      <c r="G9" s="92" t="s">
        <v>15</v>
      </c>
      <c r="H9" s="93" t="s">
        <v>9</v>
      </c>
      <c r="I9" s="94" t="s">
        <v>10</v>
      </c>
      <c r="J9" s="90" t="s">
        <v>11</v>
      </c>
      <c r="K9" s="90" t="s">
        <v>12</v>
      </c>
      <c r="L9" s="90" t="s">
        <v>13</v>
      </c>
      <c r="M9" s="90" t="s">
        <v>14</v>
      </c>
      <c r="N9" s="90" t="s">
        <v>15</v>
      </c>
      <c r="O9" s="86" t="s">
        <v>9</v>
      </c>
      <c r="P9" s="87" t="s">
        <v>10</v>
      </c>
      <c r="Q9" s="88">
        <v>2021</v>
      </c>
    </row>
    <row r="10" spans="1:17" ht="12.75" customHeight="1" x14ac:dyDescent="0.2">
      <c r="A10" s="86"/>
      <c r="B10" s="87"/>
      <c r="C10" s="92"/>
      <c r="D10" s="92"/>
      <c r="E10" s="92"/>
      <c r="F10" s="92"/>
      <c r="G10" s="92"/>
      <c r="H10" s="93"/>
      <c r="I10" s="94"/>
      <c r="J10" s="90"/>
      <c r="K10" s="90"/>
      <c r="L10" s="90"/>
      <c r="M10" s="90"/>
      <c r="N10" s="90"/>
      <c r="O10" s="86"/>
      <c r="P10" s="87"/>
      <c r="Q10" s="88"/>
    </row>
    <row r="11" spans="1:17" s="31" customFormat="1" ht="15.75" x14ac:dyDescent="0.25">
      <c r="A11" s="24" t="s">
        <v>16</v>
      </c>
      <c r="B11" s="25"/>
      <c r="C11" s="26" t="e">
        <f>C12+C37+#REF!+C77+C79+C81+C92+C94</f>
        <v>#REF!</v>
      </c>
      <c r="D11" s="26" t="e">
        <f>D12+D37+#REF!+D77+D79+D81+D92+D94</f>
        <v>#REF!</v>
      </c>
      <c r="E11" s="26" t="e">
        <f>E12+E37+#REF!+E77+E79+E81+E92+E94</f>
        <v>#REF!</v>
      </c>
      <c r="F11" s="26" t="e">
        <f>F12+F37+#REF!+F77+F79+F81+F92+F94</f>
        <v>#REF!</v>
      </c>
      <c r="G11" s="26" t="e">
        <f>G12+G37+#REF!+G77+G79+G81+G92+G94</f>
        <v>#REF!</v>
      </c>
      <c r="H11" s="27" t="s">
        <v>16</v>
      </c>
      <c r="I11" s="28"/>
      <c r="J11" s="29" t="e">
        <f>J12+J37+#REF!+J77+J79+J81+J92+J94</f>
        <v>#REF!</v>
      </c>
      <c r="K11" s="29" t="e">
        <f>K12+K37+#REF!+K77+K79+K81+K92+K94</f>
        <v>#REF!</v>
      </c>
      <c r="L11" s="29" t="e">
        <f>L12+L37+#REF!+L77+L79+L81+L92+L94</f>
        <v>#REF!</v>
      </c>
      <c r="M11" s="29" t="e">
        <f>M12+M37+#REF!+M77+M79+M81+M92+M94</f>
        <v>#REF!</v>
      </c>
      <c r="N11" s="29" t="e">
        <f>N12+N37+#REF!+N77+N79+N81+N92+N94</f>
        <v>#REF!</v>
      </c>
      <c r="O11" s="24" t="s">
        <v>16</v>
      </c>
      <c r="P11" s="25"/>
      <c r="Q11" s="30">
        <f>Q12+Q37+Q88+Q92+Q94+Q101+Q108+Q115</f>
        <v>80552.31</v>
      </c>
    </row>
    <row r="12" spans="1:17" ht="15.75" x14ac:dyDescent="0.2">
      <c r="A12" s="32" t="s">
        <v>17</v>
      </c>
      <c r="B12" s="33">
        <v>10</v>
      </c>
      <c r="C12" s="34" t="e">
        <f>C13+C25+C31</f>
        <v>#REF!</v>
      </c>
      <c r="D12" s="34" t="e">
        <f>D13+D25+D31</f>
        <v>#REF!</v>
      </c>
      <c r="E12" s="34">
        <f>E13+E25+E31</f>
        <v>472242.91</v>
      </c>
      <c r="F12" s="34" t="e">
        <f>F13+F25+F31</f>
        <v>#REF!</v>
      </c>
      <c r="G12" s="34" t="e">
        <f>G13+G25+G31</f>
        <v>#REF!</v>
      </c>
      <c r="H12" s="35" t="s">
        <v>17</v>
      </c>
      <c r="I12" s="36">
        <v>10</v>
      </c>
      <c r="J12" s="37">
        <f>J13+J25+J31</f>
        <v>400620</v>
      </c>
      <c r="K12" s="37">
        <f>K13+K25+K31</f>
        <v>0</v>
      </c>
      <c r="L12" s="37">
        <f>L13+L25+L31</f>
        <v>400620</v>
      </c>
      <c r="M12" s="37">
        <f>M13+M25+M31</f>
        <v>0</v>
      </c>
      <c r="N12" s="37">
        <f>N13+N25+N31</f>
        <v>0</v>
      </c>
      <c r="O12" s="32" t="s">
        <v>17</v>
      </c>
      <c r="P12" s="33">
        <v>10</v>
      </c>
      <c r="Q12" s="38">
        <f t="shared" ref="Q12" si="0">Q13+Q25+Q31</f>
        <v>71661.810000000012</v>
      </c>
    </row>
    <row r="13" spans="1:17" s="46" customFormat="1" ht="12.75" customHeight="1" x14ac:dyDescent="0.2">
      <c r="A13" s="39" t="s">
        <v>18</v>
      </c>
      <c r="B13" s="40" t="s">
        <v>19</v>
      </c>
      <c r="C13" s="41" t="e">
        <f>SUM(C14:C17)+SUM(C19:C19)+SUM(C22:C22)+C21</f>
        <v>#REF!</v>
      </c>
      <c r="D13" s="41" t="e">
        <f>SUM(D14:D17)+SUM(D19:D19)+SUM(D22:D22)+D21</f>
        <v>#REF!</v>
      </c>
      <c r="E13" s="41">
        <f>SUM(E14:E17)+SUM(E19:E19)+SUM(E22:E22)+E21</f>
        <v>57841.430000000008</v>
      </c>
      <c r="F13" s="41" t="e">
        <f>SUM(F14:F17)+SUM(F19:F19)+SUM(F22:F22)+F21</f>
        <v>#REF!</v>
      </c>
      <c r="G13" s="41" t="e">
        <f>SUM(G14:G17)+SUM(G19:G19)+SUM(G22:G22)+G21</f>
        <v>#REF!</v>
      </c>
      <c r="H13" s="42" t="s">
        <v>18</v>
      </c>
      <c r="I13" s="43" t="s">
        <v>19</v>
      </c>
      <c r="J13" s="44">
        <f>SUM(J14:J17)+SUM(J19:J19)+SUM(J22:J22)+J21</f>
        <v>0</v>
      </c>
      <c r="K13" s="44">
        <f>SUM(K14:K17)+SUM(K19:K19)+SUM(K22:K22)+K21</f>
        <v>0</v>
      </c>
      <c r="L13" s="44">
        <f>SUM(L14:L17)+SUM(L19:L19)+SUM(L22:L22)+L21</f>
        <v>0</v>
      </c>
      <c r="M13" s="44">
        <f>SUM(M14:M17)+SUM(M19:M19)+SUM(M22:M22)+M21</f>
        <v>0</v>
      </c>
      <c r="N13" s="44">
        <f>SUM(N14:N17)+SUM(N19:N19)+SUM(N22:N22)+N21</f>
        <v>0</v>
      </c>
      <c r="O13" s="39" t="s">
        <v>18</v>
      </c>
      <c r="P13" s="40" t="s">
        <v>19</v>
      </c>
      <c r="Q13" s="45">
        <f>Q14+Q15+Q16+Q17+Q19+Q22+Q18</f>
        <v>57880.330000000009</v>
      </c>
    </row>
    <row r="14" spans="1:17" ht="12.75" customHeight="1" x14ac:dyDescent="0.2">
      <c r="A14" s="47" t="s">
        <v>20</v>
      </c>
      <c r="B14" s="40" t="s">
        <v>21</v>
      </c>
      <c r="C14" s="48" t="e">
        <f t="shared" ref="C14:C20" si="1">D14+E14+F14+G14</f>
        <v>#REF!</v>
      </c>
      <c r="D14" s="48" t="e">
        <f>K14+#REF!</f>
        <v>#REF!</v>
      </c>
      <c r="E14" s="48">
        <f>L14+Q14</f>
        <v>42137.48</v>
      </c>
      <c r="F14" s="48" t="e">
        <f>M14+#REF!</f>
        <v>#REF!</v>
      </c>
      <c r="G14" s="48" t="e">
        <f>N14+#REF!</f>
        <v>#REF!</v>
      </c>
      <c r="H14" s="49" t="s">
        <v>20</v>
      </c>
      <c r="I14" s="43" t="s">
        <v>21</v>
      </c>
      <c r="J14" s="50">
        <f t="shared" ref="J14:J21" si="2">K14+L14+M14+N14</f>
        <v>0</v>
      </c>
      <c r="K14" s="50"/>
      <c r="L14" s="50"/>
      <c r="M14" s="50"/>
      <c r="N14" s="50"/>
      <c r="O14" s="47" t="s">
        <v>20</v>
      </c>
      <c r="P14" s="40" t="s">
        <v>21</v>
      </c>
      <c r="Q14" s="51">
        <v>42137.48</v>
      </c>
    </row>
    <row r="15" spans="1:17" x14ac:dyDescent="0.2">
      <c r="A15" s="47" t="s">
        <v>22</v>
      </c>
      <c r="B15" s="40" t="s">
        <v>23</v>
      </c>
      <c r="C15" s="48" t="e">
        <f t="shared" si="1"/>
        <v>#REF!</v>
      </c>
      <c r="D15" s="48" t="e">
        <f>K15+#REF!</f>
        <v>#REF!</v>
      </c>
      <c r="E15" s="48">
        <f>L15+Q15</f>
        <v>359.36</v>
      </c>
      <c r="F15" s="48" t="e">
        <f>M15+#REF!</f>
        <v>#REF!</v>
      </c>
      <c r="G15" s="48" t="e">
        <f>N15+#REF!</f>
        <v>#REF!</v>
      </c>
      <c r="H15" s="49" t="s">
        <v>22</v>
      </c>
      <c r="I15" s="43" t="s">
        <v>23</v>
      </c>
      <c r="J15" s="50">
        <f t="shared" si="2"/>
        <v>0</v>
      </c>
      <c r="K15" s="50"/>
      <c r="L15" s="50"/>
      <c r="M15" s="50"/>
      <c r="N15" s="50"/>
      <c r="O15" s="47" t="s">
        <v>22</v>
      </c>
      <c r="P15" s="40" t="s">
        <v>23</v>
      </c>
      <c r="Q15" s="51">
        <v>359.36</v>
      </c>
    </row>
    <row r="16" spans="1:17" x14ac:dyDescent="0.2">
      <c r="A16" s="47" t="s">
        <v>24</v>
      </c>
      <c r="B16" s="40" t="s">
        <v>25</v>
      </c>
      <c r="C16" s="48" t="e">
        <f t="shared" si="1"/>
        <v>#REF!</v>
      </c>
      <c r="D16" s="48" t="e">
        <f>K16+#REF!</f>
        <v>#REF!</v>
      </c>
      <c r="E16" s="48">
        <f>L16+Q16</f>
        <v>2112.8000000000002</v>
      </c>
      <c r="F16" s="48" t="e">
        <f>M16+#REF!</f>
        <v>#REF!</v>
      </c>
      <c r="G16" s="48" t="e">
        <f>N16+#REF!</f>
        <v>#REF!</v>
      </c>
      <c r="H16" s="49" t="s">
        <v>24</v>
      </c>
      <c r="I16" s="43" t="s">
        <v>25</v>
      </c>
      <c r="J16" s="50">
        <f t="shared" si="2"/>
        <v>0</v>
      </c>
      <c r="K16" s="50"/>
      <c r="L16" s="50"/>
      <c r="M16" s="50"/>
      <c r="N16" s="50"/>
      <c r="O16" s="47" t="s">
        <v>24</v>
      </c>
      <c r="P16" s="40" t="s">
        <v>25</v>
      </c>
      <c r="Q16" s="51">
        <v>2112.8000000000002</v>
      </c>
    </row>
    <row r="17" spans="1:17" x14ac:dyDescent="0.2">
      <c r="A17" s="47" t="s">
        <v>26</v>
      </c>
      <c r="B17" s="40" t="s">
        <v>27</v>
      </c>
      <c r="C17" s="48" t="e">
        <f t="shared" si="1"/>
        <v>#REF!</v>
      </c>
      <c r="D17" s="48" t="e">
        <f>K17+#REF!</f>
        <v>#REF!</v>
      </c>
      <c r="E17" s="48">
        <f>L17+Q17</f>
        <v>2451.96</v>
      </c>
      <c r="F17" s="48" t="e">
        <f>M17+#REF!</f>
        <v>#REF!</v>
      </c>
      <c r="G17" s="48" t="e">
        <f>N17+#REF!</f>
        <v>#REF!</v>
      </c>
      <c r="H17" s="49" t="s">
        <v>26</v>
      </c>
      <c r="I17" s="43" t="s">
        <v>27</v>
      </c>
      <c r="J17" s="50">
        <f t="shared" si="2"/>
        <v>0</v>
      </c>
      <c r="K17" s="50"/>
      <c r="L17" s="50"/>
      <c r="M17" s="50"/>
      <c r="N17" s="50"/>
      <c r="O17" s="47" t="s">
        <v>26</v>
      </c>
      <c r="P17" s="40" t="s">
        <v>27</v>
      </c>
      <c r="Q17" s="51">
        <v>2451.96</v>
      </c>
    </row>
    <row r="18" spans="1:17" x14ac:dyDescent="0.2">
      <c r="A18" s="47"/>
      <c r="B18" s="40"/>
      <c r="C18" s="48"/>
      <c r="D18" s="48"/>
      <c r="E18" s="48">
        <f>L18+Q18</f>
        <v>38.9</v>
      </c>
      <c r="F18" s="48"/>
      <c r="G18" s="48"/>
      <c r="H18" s="49"/>
      <c r="I18" s="43"/>
      <c r="J18" s="50"/>
      <c r="K18" s="50"/>
      <c r="L18" s="50"/>
      <c r="M18" s="50"/>
      <c r="N18" s="50"/>
      <c r="O18" s="47"/>
      <c r="P18" s="40" t="s">
        <v>164</v>
      </c>
      <c r="Q18" s="51">
        <v>38.9</v>
      </c>
    </row>
    <row r="19" spans="1:17" x14ac:dyDescent="0.2">
      <c r="A19" s="47" t="s">
        <v>28</v>
      </c>
      <c r="B19" s="40" t="s">
        <v>29</v>
      </c>
      <c r="C19" s="48" t="e">
        <f t="shared" si="1"/>
        <v>#REF!</v>
      </c>
      <c r="D19" s="48" t="e">
        <f>SUM(D20)</f>
        <v>#REF!</v>
      </c>
      <c r="E19" s="48">
        <f>SUM(E20)</f>
        <v>44.39</v>
      </c>
      <c r="F19" s="48" t="e">
        <f>SUM(F20)</f>
        <v>#REF!</v>
      </c>
      <c r="G19" s="48" t="e">
        <f>SUM(G20)</f>
        <v>#REF!</v>
      </c>
      <c r="H19" s="49" t="s">
        <v>28</v>
      </c>
      <c r="I19" s="43" t="s">
        <v>29</v>
      </c>
      <c r="J19" s="50">
        <f t="shared" si="2"/>
        <v>0</v>
      </c>
      <c r="K19" s="50">
        <f>SUM(K20)</f>
        <v>0</v>
      </c>
      <c r="L19" s="50">
        <f>SUM(L20)</f>
        <v>0</v>
      </c>
      <c r="M19" s="50">
        <f>SUM(M20)</f>
        <v>0</v>
      </c>
      <c r="N19" s="50">
        <f>SUM(N20)</f>
        <v>0</v>
      </c>
      <c r="O19" s="47" t="s">
        <v>28</v>
      </c>
      <c r="P19" s="40" t="s">
        <v>29</v>
      </c>
      <c r="Q19" s="51">
        <f t="shared" ref="Q19" si="3">Q20</f>
        <v>44.39</v>
      </c>
    </row>
    <row r="20" spans="1:17" x14ac:dyDescent="0.2">
      <c r="A20" s="52" t="s">
        <v>30</v>
      </c>
      <c r="B20" s="40" t="s">
        <v>31</v>
      </c>
      <c r="C20" s="48" t="e">
        <f t="shared" si="1"/>
        <v>#REF!</v>
      </c>
      <c r="D20" s="48" t="e">
        <f>K20+#REF!</f>
        <v>#REF!</v>
      </c>
      <c r="E20" s="48">
        <f>L20+Q20</f>
        <v>44.39</v>
      </c>
      <c r="F20" s="48" t="e">
        <f>M20+#REF!</f>
        <v>#REF!</v>
      </c>
      <c r="G20" s="48" t="e">
        <f>N20+#REF!</f>
        <v>#REF!</v>
      </c>
      <c r="H20" s="53" t="s">
        <v>30</v>
      </c>
      <c r="I20" s="43" t="s">
        <v>31</v>
      </c>
      <c r="J20" s="50">
        <f t="shared" si="2"/>
        <v>0</v>
      </c>
      <c r="K20" s="50"/>
      <c r="L20" s="50"/>
      <c r="M20" s="50"/>
      <c r="N20" s="50"/>
      <c r="O20" s="52" t="s">
        <v>30</v>
      </c>
      <c r="P20" s="40" t="s">
        <v>31</v>
      </c>
      <c r="Q20" s="51">
        <v>44.39</v>
      </c>
    </row>
    <row r="21" spans="1:17" x14ac:dyDescent="0.2">
      <c r="A21" s="52"/>
      <c r="B21" s="40" t="s">
        <v>32</v>
      </c>
      <c r="C21" s="48" t="e">
        <f>D21+E21+F21+G21</f>
        <v>#REF!</v>
      </c>
      <c r="D21" s="48" t="e">
        <f>K21+#REF!</f>
        <v>#REF!</v>
      </c>
      <c r="E21" s="48">
        <f>L21+Q21</f>
        <v>0</v>
      </c>
      <c r="F21" s="48" t="e">
        <f>M21+#REF!</f>
        <v>#REF!</v>
      </c>
      <c r="G21" s="48" t="e">
        <f>N21+#REF!</f>
        <v>#REF!</v>
      </c>
      <c r="H21" s="53"/>
      <c r="I21" s="43" t="s">
        <v>32</v>
      </c>
      <c r="J21" s="50">
        <f t="shared" si="2"/>
        <v>0</v>
      </c>
      <c r="K21" s="50"/>
      <c r="L21" s="50"/>
      <c r="M21" s="50"/>
      <c r="N21" s="50"/>
      <c r="O21" s="52"/>
      <c r="P21" s="40" t="s">
        <v>32</v>
      </c>
      <c r="Q21" s="51"/>
    </row>
    <row r="22" spans="1:17" x14ac:dyDescent="0.2">
      <c r="A22" s="47" t="s">
        <v>33</v>
      </c>
      <c r="B22" s="40" t="s">
        <v>34</v>
      </c>
      <c r="C22" s="48" t="e">
        <f>SUM(C23:C24)</f>
        <v>#REF!</v>
      </c>
      <c r="D22" s="48" t="e">
        <f>SUM(D23:D24)</f>
        <v>#REF!</v>
      </c>
      <c r="E22" s="48">
        <f>SUM(E23:E24)</f>
        <v>10735.439999999999</v>
      </c>
      <c r="F22" s="48" t="e">
        <f>SUM(F23:F24)</f>
        <v>#REF!</v>
      </c>
      <c r="G22" s="48" t="e">
        <f>SUM(G23:G24)</f>
        <v>#REF!</v>
      </c>
      <c r="H22" s="49" t="s">
        <v>33</v>
      </c>
      <c r="I22" s="43" t="s">
        <v>34</v>
      </c>
      <c r="J22" s="50">
        <f>SUM(J23:J24)</f>
        <v>0</v>
      </c>
      <c r="K22" s="50">
        <f>SUM(K23:K24)</f>
        <v>0</v>
      </c>
      <c r="L22" s="50">
        <f>SUM(L23:L24)</f>
        <v>0</v>
      </c>
      <c r="M22" s="50">
        <f>SUM(M23:M24)</f>
        <v>0</v>
      </c>
      <c r="N22" s="50">
        <f>SUM(N23:N24)</f>
        <v>0</v>
      </c>
      <c r="O22" s="47" t="s">
        <v>33</v>
      </c>
      <c r="P22" s="40" t="s">
        <v>34</v>
      </c>
      <c r="Q22" s="51">
        <f t="shared" ref="Q22" si="4">SUM(Q23:Q24)</f>
        <v>10735.439999999999</v>
      </c>
    </row>
    <row r="23" spans="1:17" x14ac:dyDescent="0.2">
      <c r="A23" s="47" t="s">
        <v>33</v>
      </c>
      <c r="B23" s="40" t="s">
        <v>35</v>
      </c>
      <c r="C23" s="48" t="e">
        <f>SUM(D23:G23)</f>
        <v>#REF!</v>
      </c>
      <c r="D23" s="48" t="e">
        <f>K23+#REF!</f>
        <v>#REF!</v>
      </c>
      <c r="E23" s="48">
        <f>L23+Q23</f>
        <v>5296.96</v>
      </c>
      <c r="F23" s="48" t="e">
        <f>M23+#REF!</f>
        <v>#REF!</v>
      </c>
      <c r="G23" s="48" t="e">
        <f>N23+#REF!</f>
        <v>#REF!</v>
      </c>
      <c r="H23" s="49" t="s">
        <v>33</v>
      </c>
      <c r="I23" s="43" t="s">
        <v>35</v>
      </c>
      <c r="J23" s="50">
        <f>SUM(K23:N23)</f>
        <v>0</v>
      </c>
      <c r="K23" s="50"/>
      <c r="L23" s="50"/>
      <c r="M23" s="50"/>
      <c r="N23" s="50"/>
      <c r="O23" s="47" t="s">
        <v>33</v>
      </c>
      <c r="P23" s="40" t="s">
        <v>35</v>
      </c>
      <c r="Q23" s="51">
        <v>5296.96</v>
      </c>
    </row>
    <row r="24" spans="1:17" x14ac:dyDescent="0.2">
      <c r="A24" s="47" t="s">
        <v>33</v>
      </c>
      <c r="B24" s="40" t="s">
        <v>36</v>
      </c>
      <c r="C24" s="48" t="e">
        <f>SUM(D24:G24)</f>
        <v>#REF!</v>
      </c>
      <c r="D24" s="48" t="e">
        <f>K24+#REF!</f>
        <v>#REF!</v>
      </c>
      <c r="E24" s="48">
        <f>L24+Q24</f>
        <v>5438.48</v>
      </c>
      <c r="F24" s="48" t="e">
        <f>M24+#REF!</f>
        <v>#REF!</v>
      </c>
      <c r="G24" s="48" t="e">
        <f>N24+#REF!</f>
        <v>#REF!</v>
      </c>
      <c r="H24" s="49" t="s">
        <v>33</v>
      </c>
      <c r="I24" s="43" t="s">
        <v>36</v>
      </c>
      <c r="J24" s="50">
        <f>SUM(K24:N24)</f>
        <v>0</v>
      </c>
      <c r="K24" s="50"/>
      <c r="L24" s="50"/>
      <c r="M24" s="50"/>
      <c r="N24" s="50"/>
      <c r="O24" s="47" t="s">
        <v>33</v>
      </c>
      <c r="P24" s="40" t="s">
        <v>36</v>
      </c>
      <c r="Q24" s="51">
        <v>5438.48</v>
      </c>
    </row>
    <row r="25" spans="1:17" x14ac:dyDescent="0.2">
      <c r="A25" s="47" t="s">
        <v>37</v>
      </c>
      <c r="B25" s="40" t="s">
        <v>38</v>
      </c>
      <c r="C25" s="48" t="e">
        <f t="shared" ref="C25:C36" si="5">D25+E25+F25+G25</f>
        <v>#REF!</v>
      </c>
      <c r="D25" s="48" t="e">
        <f>SUM(D26:D30)</f>
        <v>#REF!</v>
      </c>
      <c r="E25" s="48">
        <f>SUM(E26:E30)</f>
        <v>413097.64999999997</v>
      </c>
      <c r="F25" s="48" t="e">
        <f>SUM(F26:F30)</f>
        <v>#REF!</v>
      </c>
      <c r="G25" s="48" t="e">
        <f>SUM(G26:G30)</f>
        <v>#REF!</v>
      </c>
      <c r="H25" s="49" t="s">
        <v>37</v>
      </c>
      <c r="I25" s="43" t="s">
        <v>38</v>
      </c>
      <c r="J25" s="50">
        <f t="shared" ref="J25:J36" si="6">K25+L25+M25+N25</f>
        <v>400620</v>
      </c>
      <c r="K25" s="50">
        <f>SUM(K26:K30)</f>
        <v>0</v>
      </c>
      <c r="L25" s="50">
        <f>SUM(L26:L30)</f>
        <v>400620</v>
      </c>
      <c r="M25" s="50">
        <f>SUM(M26:M30)</f>
        <v>0</v>
      </c>
      <c r="N25" s="50">
        <f>SUM(N26:N30)</f>
        <v>0</v>
      </c>
      <c r="O25" s="47" t="s">
        <v>37</v>
      </c>
      <c r="P25" s="40" t="s">
        <v>38</v>
      </c>
      <c r="Q25" s="51">
        <f t="shared" ref="Q25" si="7">SUM(Q26:Q30)</f>
        <v>12477.649999999998</v>
      </c>
    </row>
    <row r="26" spans="1:17" x14ac:dyDescent="0.2">
      <c r="A26" s="47" t="s">
        <v>39</v>
      </c>
      <c r="B26" s="40" t="s">
        <v>40</v>
      </c>
      <c r="C26" s="48" t="e">
        <f t="shared" si="5"/>
        <v>#REF!</v>
      </c>
      <c r="D26" s="48" t="e">
        <f>K26+#REF!</f>
        <v>#REF!</v>
      </c>
      <c r="E26" s="48">
        <f>L26+Q26</f>
        <v>9382.66</v>
      </c>
      <c r="F26" s="48" t="e">
        <f>M26+#REF!</f>
        <v>#REF!</v>
      </c>
      <c r="G26" s="48" t="e">
        <f>N26+#REF!</f>
        <v>#REF!</v>
      </c>
      <c r="H26" s="49" t="s">
        <v>39</v>
      </c>
      <c r="I26" s="43" t="s">
        <v>40</v>
      </c>
      <c r="J26" s="50">
        <f t="shared" si="6"/>
        <v>0</v>
      </c>
      <c r="K26" s="50"/>
      <c r="L26" s="50"/>
      <c r="M26" s="50"/>
      <c r="N26" s="50"/>
      <c r="O26" s="47" t="s">
        <v>39</v>
      </c>
      <c r="P26" s="40" t="s">
        <v>40</v>
      </c>
      <c r="Q26" s="51">
        <v>9382.66</v>
      </c>
    </row>
    <row r="27" spans="1:17" s="2" customFormat="1" x14ac:dyDescent="0.2">
      <c r="A27" s="47" t="s">
        <v>41</v>
      </c>
      <c r="B27" s="40" t="s">
        <v>42</v>
      </c>
      <c r="C27" s="48" t="e">
        <f t="shared" si="5"/>
        <v>#REF!</v>
      </c>
      <c r="D27" s="48" t="e">
        <f>K27+#REF!</f>
        <v>#REF!</v>
      </c>
      <c r="E27" s="48">
        <f>L27+Q27</f>
        <v>402641.05</v>
      </c>
      <c r="F27" s="48" t="e">
        <f>M27+#REF!</f>
        <v>#REF!</v>
      </c>
      <c r="G27" s="48" t="e">
        <f>N27+#REF!</f>
        <v>#REF!</v>
      </c>
      <c r="H27" s="49" t="s">
        <v>41</v>
      </c>
      <c r="I27" s="43" t="s">
        <v>42</v>
      </c>
      <c r="J27" s="50">
        <f t="shared" si="6"/>
        <v>400620</v>
      </c>
      <c r="K27" s="50"/>
      <c r="L27" s="50">
        <v>400620</v>
      </c>
      <c r="M27" s="50"/>
      <c r="N27" s="50"/>
      <c r="O27" s="47" t="s">
        <v>41</v>
      </c>
      <c r="P27" s="40" t="s">
        <v>42</v>
      </c>
      <c r="Q27" s="51">
        <v>2021.05</v>
      </c>
    </row>
    <row r="28" spans="1:17" x14ac:dyDescent="0.2">
      <c r="A28" s="47" t="s">
        <v>43</v>
      </c>
      <c r="B28" s="40" t="s">
        <v>44</v>
      </c>
      <c r="C28" s="48" t="e">
        <f t="shared" si="5"/>
        <v>#REF!</v>
      </c>
      <c r="D28" s="48" t="e">
        <f>K28+#REF!</f>
        <v>#REF!</v>
      </c>
      <c r="E28" s="48">
        <f>L28+Q28</f>
        <v>798.51</v>
      </c>
      <c r="F28" s="48" t="e">
        <f>M28+#REF!</f>
        <v>#REF!</v>
      </c>
      <c r="G28" s="48" t="e">
        <f>N28+#REF!</f>
        <v>#REF!</v>
      </c>
      <c r="H28" s="49" t="s">
        <v>43</v>
      </c>
      <c r="I28" s="43" t="s">
        <v>44</v>
      </c>
      <c r="J28" s="50">
        <f t="shared" si="6"/>
        <v>0</v>
      </c>
      <c r="K28" s="50"/>
      <c r="L28" s="50"/>
      <c r="M28" s="50"/>
      <c r="N28" s="50"/>
      <c r="O28" s="47" t="s">
        <v>43</v>
      </c>
      <c r="P28" s="40" t="s">
        <v>44</v>
      </c>
      <c r="Q28" s="51">
        <v>798.51</v>
      </c>
    </row>
    <row r="29" spans="1:17" x14ac:dyDescent="0.2">
      <c r="A29" s="47"/>
      <c r="B29" s="40"/>
      <c r="C29" s="48"/>
      <c r="D29" s="48"/>
      <c r="E29" s="48">
        <f>L29+Q29</f>
        <v>182.72</v>
      </c>
      <c r="F29" s="48"/>
      <c r="G29" s="48"/>
      <c r="H29" s="49"/>
      <c r="I29" s="43"/>
      <c r="J29" s="50"/>
      <c r="K29" s="50"/>
      <c r="L29" s="50"/>
      <c r="M29" s="50"/>
      <c r="N29" s="50"/>
      <c r="O29" s="47" t="s">
        <v>162</v>
      </c>
      <c r="P29" s="40" t="s">
        <v>163</v>
      </c>
      <c r="Q29" s="51">
        <v>182.72</v>
      </c>
    </row>
    <row r="30" spans="1:17" x14ac:dyDescent="0.2">
      <c r="A30" s="47" t="s">
        <v>45</v>
      </c>
      <c r="B30" s="40" t="s">
        <v>46</v>
      </c>
      <c r="C30" s="48" t="e">
        <f t="shared" si="5"/>
        <v>#REF!</v>
      </c>
      <c r="D30" s="48" t="e">
        <f>K30+#REF!</f>
        <v>#REF!</v>
      </c>
      <c r="E30" s="48">
        <f>L30+Q30</f>
        <v>92.71</v>
      </c>
      <c r="F30" s="48" t="e">
        <f>M30+#REF!</f>
        <v>#REF!</v>
      </c>
      <c r="G30" s="48" t="e">
        <f>N30+#REF!</f>
        <v>#REF!</v>
      </c>
      <c r="H30" s="49" t="s">
        <v>45</v>
      </c>
      <c r="I30" s="43" t="s">
        <v>46</v>
      </c>
      <c r="J30" s="50">
        <f t="shared" si="6"/>
        <v>0</v>
      </c>
      <c r="K30" s="50"/>
      <c r="L30" s="50"/>
      <c r="M30" s="50"/>
      <c r="N30" s="50"/>
      <c r="O30" s="47" t="s">
        <v>45</v>
      </c>
      <c r="P30" s="40" t="s">
        <v>46</v>
      </c>
      <c r="Q30" s="51">
        <v>92.71</v>
      </c>
    </row>
    <row r="31" spans="1:17" x14ac:dyDescent="0.2">
      <c r="A31" s="47" t="s">
        <v>47</v>
      </c>
      <c r="B31" s="40" t="s">
        <v>48</v>
      </c>
      <c r="C31" s="48" t="e">
        <f t="shared" si="5"/>
        <v>#REF!</v>
      </c>
      <c r="D31" s="48" t="e">
        <f>SUM(D32:D36)</f>
        <v>#REF!</v>
      </c>
      <c r="E31" s="48">
        <f>SUM(E32:E36)</f>
        <v>1303.83</v>
      </c>
      <c r="F31" s="48" t="e">
        <f>SUM(F32:F36)</f>
        <v>#REF!</v>
      </c>
      <c r="G31" s="48" t="e">
        <f>SUM(G32:G36)</f>
        <v>#REF!</v>
      </c>
      <c r="H31" s="49" t="s">
        <v>47</v>
      </c>
      <c r="I31" s="43" t="s">
        <v>48</v>
      </c>
      <c r="J31" s="50">
        <f t="shared" si="6"/>
        <v>0</v>
      </c>
      <c r="K31" s="50">
        <f>SUM(K32:K36)</f>
        <v>0</v>
      </c>
      <c r="L31" s="50">
        <f>SUM(L32:L36)</f>
        <v>0</v>
      </c>
      <c r="M31" s="50">
        <f>SUM(M32:M36)</f>
        <v>0</v>
      </c>
      <c r="N31" s="50">
        <f>SUM(N32:N36)</f>
        <v>0</v>
      </c>
      <c r="O31" s="47" t="s">
        <v>47</v>
      </c>
      <c r="P31" s="40" t="s">
        <v>48</v>
      </c>
      <c r="Q31" s="51">
        <f>SUM(Q32:Q36)</f>
        <v>1303.83</v>
      </c>
    </row>
    <row r="32" spans="1:17" x14ac:dyDescent="0.2">
      <c r="A32" s="47" t="s">
        <v>49</v>
      </c>
      <c r="B32" s="40" t="s">
        <v>50</v>
      </c>
      <c r="C32" s="48" t="e">
        <f t="shared" si="5"/>
        <v>#REF!</v>
      </c>
      <c r="D32" s="48" t="e">
        <f>K32+#REF!</f>
        <v>#REF!</v>
      </c>
      <c r="E32" s="48">
        <f>L32+Q32</f>
        <v>13.01</v>
      </c>
      <c r="F32" s="48" t="e">
        <f>M32+#REF!</f>
        <v>#REF!</v>
      </c>
      <c r="G32" s="48" t="e">
        <f>N32+#REF!</f>
        <v>#REF!</v>
      </c>
      <c r="H32" s="49" t="s">
        <v>49</v>
      </c>
      <c r="I32" s="43" t="s">
        <v>50</v>
      </c>
      <c r="J32" s="50">
        <f t="shared" si="6"/>
        <v>0</v>
      </c>
      <c r="K32" s="50"/>
      <c r="L32" s="50"/>
      <c r="M32" s="50"/>
      <c r="N32" s="50"/>
      <c r="O32" s="47" t="s">
        <v>49</v>
      </c>
      <c r="P32" s="40" t="s">
        <v>50</v>
      </c>
      <c r="Q32" s="51">
        <v>13.01</v>
      </c>
    </row>
    <row r="33" spans="1:17" x14ac:dyDescent="0.2">
      <c r="A33" s="47" t="s">
        <v>51</v>
      </c>
      <c r="B33" s="40" t="s">
        <v>52</v>
      </c>
      <c r="C33" s="48" t="e">
        <f t="shared" si="5"/>
        <v>#REF!</v>
      </c>
      <c r="D33" s="48" t="e">
        <f>K33+#REF!</f>
        <v>#REF!</v>
      </c>
      <c r="E33" s="48">
        <f>L33+Q33</f>
        <v>0</v>
      </c>
      <c r="F33" s="48" t="e">
        <f>M33+#REF!</f>
        <v>#REF!</v>
      </c>
      <c r="G33" s="48" t="e">
        <f>N33+#REF!</f>
        <v>#REF!</v>
      </c>
      <c r="H33" s="49" t="s">
        <v>51</v>
      </c>
      <c r="I33" s="43" t="s">
        <v>52</v>
      </c>
      <c r="J33" s="50">
        <f t="shared" si="6"/>
        <v>0</v>
      </c>
      <c r="K33" s="50"/>
      <c r="L33" s="50"/>
      <c r="M33" s="50"/>
      <c r="N33" s="50"/>
      <c r="O33" s="47" t="s">
        <v>51</v>
      </c>
      <c r="P33" s="40" t="s">
        <v>52</v>
      </c>
      <c r="Q33" s="51"/>
    </row>
    <row r="34" spans="1:17" x14ac:dyDescent="0.2">
      <c r="A34" s="47" t="s">
        <v>53</v>
      </c>
      <c r="B34" s="40" t="s">
        <v>54</v>
      </c>
      <c r="C34" s="48" t="e">
        <f t="shared" si="5"/>
        <v>#REF!</v>
      </c>
      <c r="D34" s="48" t="e">
        <f>K34+#REF!</f>
        <v>#REF!</v>
      </c>
      <c r="E34" s="48">
        <f>L34+Q34</f>
        <v>18.510000000000002</v>
      </c>
      <c r="F34" s="48" t="e">
        <f>M34+#REF!</f>
        <v>#REF!</v>
      </c>
      <c r="G34" s="48" t="e">
        <f>N34+#REF!</f>
        <v>#REF!</v>
      </c>
      <c r="H34" s="49" t="s">
        <v>53</v>
      </c>
      <c r="I34" s="43" t="s">
        <v>54</v>
      </c>
      <c r="J34" s="50">
        <f t="shared" si="6"/>
        <v>0</v>
      </c>
      <c r="K34" s="50"/>
      <c r="L34" s="50"/>
      <c r="M34" s="50"/>
      <c r="N34" s="50"/>
      <c r="O34" s="47" t="s">
        <v>53</v>
      </c>
      <c r="P34" s="40" t="s">
        <v>54</v>
      </c>
      <c r="Q34" s="51">
        <v>18.510000000000002</v>
      </c>
    </row>
    <row r="35" spans="1:17" x14ac:dyDescent="0.2">
      <c r="A35" s="47" t="s">
        <v>55</v>
      </c>
      <c r="B35" s="54" t="s">
        <v>56</v>
      </c>
      <c r="C35" s="48" t="e">
        <f t="shared" si="5"/>
        <v>#REF!</v>
      </c>
      <c r="D35" s="48" t="e">
        <f>K35+#REF!</f>
        <v>#REF!</v>
      </c>
      <c r="E35" s="48">
        <f>L35+Q35</f>
        <v>0</v>
      </c>
      <c r="F35" s="48" t="e">
        <f>M35+#REF!</f>
        <v>#REF!</v>
      </c>
      <c r="G35" s="48" t="e">
        <f>N35+#REF!</f>
        <v>#REF!</v>
      </c>
      <c r="H35" s="49" t="s">
        <v>55</v>
      </c>
      <c r="I35" s="55" t="s">
        <v>56</v>
      </c>
      <c r="J35" s="50">
        <f t="shared" si="6"/>
        <v>0</v>
      </c>
      <c r="K35" s="50"/>
      <c r="L35" s="50"/>
      <c r="M35" s="50"/>
      <c r="N35" s="50"/>
      <c r="O35" s="47" t="s">
        <v>55</v>
      </c>
      <c r="P35" s="54" t="s">
        <v>56</v>
      </c>
      <c r="Q35" s="51"/>
    </row>
    <row r="36" spans="1:17" x14ac:dyDescent="0.2">
      <c r="A36" s="47" t="s">
        <v>55</v>
      </c>
      <c r="B36" s="54" t="s">
        <v>56</v>
      </c>
      <c r="C36" s="48" t="e">
        <f t="shared" si="5"/>
        <v>#REF!</v>
      </c>
      <c r="D36" s="48" t="e">
        <f>K36+#REF!</f>
        <v>#REF!</v>
      </c>
      <c r="E36" s="48">
        <f>L36+Q36</f>
        <v>1272.31</v>
      </c>
      <c r="F36" s="48" t="e">
        <f>M36+#REF!</f>
        <v>#REF!</v>
      </c>
      <c r="G36" s="48" t="e">
        <f>N36+#REF!</f>
        <v>#REF!</v>
      </c>
      <c r="H36" s="49" t="s">
        <v>55</v>
      </c>
      <c r="I36" s="55" t="s">
        <v>56</v>
      </c>
      <c r="J36" s="50">
        <f t="shared" si="6"/>
        <v>0</v>
      </c>
      <c r="K36" s="50"/>
      <c r="L36" s="50"/>
      <c r="M36" s="50"/>
      <c r="N36" s="50"/>
      <c r="O36" s="47" t="s">
        <v>55</v>
      </c>
      <c r="P36" s="54" t="s">
        <v>57</v>
      </c>
      <c r="Q36" s="51">
        <v>1272.31</v>
      </c>
    </row>
    <row r="37" spans="1:17" ht="15.75" customHeight="1" x14ac:dyDescent="0.2">
      <c r="A37" s="32" t="s">
        <v>58</v>
      </c>
      <c r="B37" s="33">
        <v>20</v>
      </c>
      <c r="C37" s="34" t="e">
        <f>C38+C49+C50+C53+C57+C61+SUM(C63:C70)</f>
        <v>#REF!</v>
      </c>
      <c r="D37" s="34" t="e">
        <f>D38+D49+D50+D53+D57+D61+SUM(D63:D70)</f>
        <v>#REF!</v>
      </c>
      <c r="E37" s="34">
        <f>E38+E49+E50+E53+E57+E61+SUM(E63:E70)</f>
        <v>8480.1200000000008</v>
      </c>
      <c r="F37" s="34" t="e">
        <f>F38+F49+F50+F53+F57+F61+SUM(F63:F70)</f>
        <v>#REF!</v>
      </c>
      <c r="G37" s="34" t="e">
        <f>G38+G49+G50+G53+G57+G61+SUM(G63:G70)</f>
        <v>#REF!</v>
      </c>
      <c r="H37" s="35" t="s">
        <v>58</v>
      </c>
      <c r="I37" s="36">
        <v>20</v>
      </c>
      <c r="J37" s="37">
        <f>J38+J49+J50+J53+J57+J61+SUM(J63:J70)</f>
        <v>0</v>
      </c>
      <c r="K37" s="37">
        <f>K38+K49+K50+K53+K57+K61+SUM(K63:K70)</f>
        <v>0</v>
      </c>
      <c r="L37" s="37">
        <f>L38+L49+L50+L53+L57+L61+SUM(L63:L70)</f>
        <v>0</v>
      </c>
      <c r="M37" s="37">
        <f>M38+M49+M50+M53+M57+M61+SUM(M63:M70)</f>
        <v>0</v>
      </c>
      <c r="N37" s="37">
        <f>N38+N49+N50+N53+N57+N61+SUM(N63:N70)</f>
        <v>0</v>
      </c>
      <c r="O37" s="32" t="s">
        <v>58</v>
      </c>
      <c r="P37" s="33">
        <v>20</v>
      </c>
      <c r="Q37" s="38">
        <f t="shared" ref="Q37" si="8">Q38+Q49+Q50+Q53+Q57+Q61+Q63+Q65+Q67+Q66+Q69+Q70</f>
        <v>8480.1200000000008</v>
      </c>
    </row>
    <row r="38" spans="1:17" s="58" customFormat="1" ht="12.75" customHeight="1" x14ac:dyDescent="0.2">
      <c r="A38" s="56" t="s">
        <v>59</v>
      </c>
      <c r="B38" s="40" t="s">
        <v>60</v>
      </c>
      <c r="C38" s="48" t="e">
        <f>SUM(C39:C48)</f>
        <v>#REF!</v>
      </c>
      <c r="D38" s="48" t="e">
        <f>SUM(D39:D48)</f>
        <v>#REF!</v>
      </c>
      <c r="E38" s="48">
        <f>SUM(E39:E48)</f>
        <v>2907.8800000000006</v>
      </c>
      <c r="F38" s="48" t="e">
        <f>SUM(F39:F48)</f>
        <v>#REF!</v>
      </c>
      <c r="G38" s="48" t="e">
        <f>SUM(G39:G48)</f>
        <v>#REF!</v>
      </c>
      <c r="H38" s="57" t="s">
        <v>59</v>
      </c>
      <c r="I38" s="43" t="s">
        <v>60</v>
      </c>
      <c r="J38" s="50">
        <f>SUM(J39:J48)</f>
        <v>0</v>
      </c>
      <c r="K38" s="50">
        <f>SUM(K39:K48)</f>
        <v>0</v>
      </c>
      <c r="L38" s="50">
        <f>SUM(L39:L48)</f>
        <v>0</v>
      </c>
      <c r="M38" s="50">
        <f>SUM(M39:M48)</f>
        <v>0</v>
      </c>
      <c r="N38" s="50">
        <f>SUM(N39:N48)</f>
        <v>0</v>
      </c>
      <c r="O38" s="56" t="s">
        <v>59</v>
      </c>
      <c r="P38" s="40" t="s">
        <v>60</v>
      </c>
      <c r="Q38" s="51">
        <f t="shared" ref="Q38" si="9">SUM(Q39:Q48)</f>
        <v>2907.8800000000006</v>
      </c>
    </row>
    <row r="39" spans="1:17" x14ac:dyDescent="0.2">
      <c r="A39" s="47" t="s">
        <v>61</v>
      </c>
      <c r="B39" s="40" t="s">
        <v>62</v>
      </c>
      <c r="C39" s="48" t="e">
        <f t="shared" ref="C39:C49" si="10">D39+E39+F39+G39</f>
        <v>#REF!</v>
      </c>
      <c r="D39" s="48" t="e">
        <f>K39+#REF!</f>
        <v>#REF!</v>
      </c>
      <c r="E39" s="48">
        <f t="shared" ref="E39:E49" si="11">L39+Q39</f>
        <v>254.86</v>
      </c>
      <c r="F39" s="48" t="e">
        <f>M39+#REF!</f>
        <v>#REF!</v>
      </c>
      <c r="G39" s="48" t="e">
        <f>N39+#REF!</f>
        <v>#REF!</v>
      </c>
      <c r="H39" s="49" t="s">
        <v>61</v>
      </c>
      <c r="I39" s="43" t="s">
        <v>62</v>
      </c>
      <c r="J39" s="50">
        <f t="shared" ref="J39:J49" si="12">K39+L39+M39+N39</f>
        <v>0</v>
      </c>
      <c r="K39" s="50"/>
      <c r="L39" s="50"/>
      <c r="M39" s="50"/>
      <c r="N39" s="50"/>
      <c r="O39" s="47" t="s">
        <v>61</v>
      </c>
      <c r="P39" s="40" t="s">
        <v>62</v>
      </c>
      <c r="Q39" s="51">
        <v>254.86</v>
      </c>
    </row>
    <row r="40" spans="1:17" x14ac:dyDescent="0.2">
      <c r="A40" s="47" t="s">
        <v>63</v>
      </c>
      <c r="B40" s="40" t="s">
        <v>64</v>
      </c>
      <c r="C40" s="48" t="e">
        <f t="shared" si="10"/>
        <v>#REF!</v>
      </c>
      <c r="D40" s="48" t="e">
        <f>K40+#REF!</f>
        <v>#REF!</v>
      </c>
      <c r="E40" s="48">
        <f t="shared" si="11"/>
        <v>38.33</v>
      </c>
      <c r="F40" s="48" t="e">
        <f>M40+#REF!</f>
        <v>#REF!</v>
      </c>
      <c r="G40" s="48" t="e">
        <f>N40+#REF!</f>
        <v>#REF!</v>
      </c>
      <c r="H40" s="49" t="s">
        <v>63</v>
      </c>
      <c r="I40" s="43" t="s">
        <v>64</v>
      </c>
      <c r="J40" s="50">
        <f t="shared" si="12"/>
        <v>0</v>
      </c>
      <c r="K40" s="50"/>
      <c r="L40" s="50"/>
      <c r="M40" s="50"/>
      <c r="N40" s="50"/>
      <c r="O40" s="47" t="s">
        <v>63</v>
      </c>
      <c r="P40" s="40" t="s">
        <v>64</v>
      </c>
      <c r="Q40" s="51">
        <v>38.33</v>
      </c>
    </row>
    <row r="41" spans="1:17" x14ac:dyDescent="0.2">
      <c r="A41" s="47" t="s">
        <v>65</v>
      </c>
      <c r="B41" s="40" t="s">
        <v>66</v>
      </c>
      <c r="C41" s="48" t="e">
        <f t="shared" si="10"/>
        <v>#REF!</v>
      </c>
      <c r="D41" s="48" t="e">
        <f>K41+#REF!</f>
        <v>#REF!</v>
      </c>
      <c r="E41" s="48">
        <f t="shared" si="11"/>
        <v>1089.95</v>
      </c>
      <c r="F41" s="48" t="e">
        <f>M41+#REF!</f>
        <v>#REF!</v>
      </c>
      <c r="G41" s="48" t="e">
        <f>N41+#REF!</f>
        <v>#REF!</v>
      </c>
      <c r="H41" s="49" t="s">
        <v>65</v>
      </c>
      <c r="I41" s="43" t="s">
        <v>66</v>
      </c>
      <c r="J41" s="50">
        <f t="shared" si="12"/>
        <v>0</v>
      </c>
      <c r="K41" s="50"/>
      <c r="L41" s="50"/>
      <c r="M41" s="50"/>
      <c r="N41" s="50"/>
      <c r="O41" s="47" t="s">
        <v>65</v>
      </c>
      <c r="P41" s="40" t="s">
        <v>66</v>
      </c>
      <c r="Q41" s="51">
        <v>1089.95</v>
      </c>
    </row>
    <row r="42" spans="1:17" x14ac:dyDescent="0.2">
      <c r="A42" s="47" t="s">
        <v>67</v>
      </c>
      <c r="B42" s="40" t="s">
        <v>68</v>
      </c>
      <c r="C42" s="48" t="e">
        <f t="shared" si="10"/>
        <v>#REF!</v>
      </c>
      <c r="D42" s="48" t="e">
        <f>K42+#REF!</f>
        <v>#REF!</v>
      </c>
      <c r="E42" s="48">
        <f t="shared" si="11"/>
        <v>113.24</v>
      </c>
      <c r="F42" s="48" t="e">
        <f>M42+#REF!</f>
        <v>#REF!</v>
      </c>
      <c r="G42" s="48" t="e">
        <f>N42+#REF!</f>
        <v>#REF!</v>
      </c>
      <c r="H42" s="49" t="s">
        <v>67</v>
      </c>
      <c r="I42" s="43" t="s">
        <v>68</v>
      </c>
      <c r="J42" s="50">
        <f t="shared" si="12"/>
        <v>0</v>
      </c>
      <c r="K42" s="50"/>
      <c r="L42" s="50"/>
      <c r="M42" s="50"/>
      <c r="N42" s="50"/>
      <c r="O42" s="47" t="s">
        <v>67</v>
      </c>
      <c r="P42" s="40" t="s">
        <v>68</v>
      </c>
      <c r="Q42" s="51">
        <v>113.24</v>
      </c>
    </row>
    <row r="43" spans="1:17" x14ac:dyDescent="0.2">
      <c r="A43" s="47" t="s">
        <v>69</v>
      </c>
      <c r="B43" s="40" t="s">
        <v>70</v>
      </c>
      <c r="C43" s="48" t="e">
        <f t="shared" si="10"/>
        <v>#REF!</v>
      </c>
      <c r="D43" s="48" t="e">
        <f>K43+#REF!</f>
        <v>#REF!</v>
      </c>
      <c r="E43" s="48">
        <f t="shared" si="11"/>
        <v>47.69</v>
      </c>
      <c r="F43" s="48" t="e">
        <f>M43+#REF!</f>
        <v>#REF!</v>
      </c>
      <c r="G43" s="48" t="e">
        <f>N43+#REF!</f>
        <v>#REF!</v>
      </c>
      <c r="H43" s="49" t="s">
        <v>69</v>
      </c>
      <c r="I43" s="43" t="s">
        <v>70</v>
      </c>
      <c r="J43" s="50">
        <f t="shared" si="12"/>
        <v>0</v>
      </c>
      <c r="K43" s="50"/>
      <c r="L43" s="50"/>
      <c r="M43" s="50"/>
      <c r="N43" s="50"/>
      <c r="O43" s="47" t="s">
        <v>69</v>
      </c>
      <c r="P43" s="40" t="s">
        <v>70</v>
      </c>
      <c r="Q43" s="51">
        <v>47.69</v>
      </c>
    </row>
    <row r="44" spans="1:17" x14ac:dyDescent="0.2">
      <c r="A44" s="47" t="s">
        <v>71</v>
      </c>
      <c r="B44" s="40" t="s">
        <v>72</v>
      </c>
      <c r="C44" s="48" t="e">
        <f t="shared" si="10"/>
        <v>#REF!</v>
      </c>
      <c r="D44" s="48" t="e">
        <f>K44+#REF!</f>
        <v>#REF!</v>
      </c>
      <c r="E44" s="48">
        <f t="shared" si="11"/>
        <v>431.63</v>
      </c>
      <c r="F44" s="48" t="e">
        <f>M44+#REF!</f>
        <v>#REF!</v>
      </c>
      <c r="G44" s="48" t="e">
        <f>N44+#REF!</f>
        <v>#REF!</v>
      </c>
      <c r="H44" s="49" t="s">
        <v>71</v>
      </c>
      <c r="I44" s="43" t="s">
        <v>72</v>
      </c>
      <c r="J44" s="50">
        <f t="shared" si="12"/>
        <v>0</v>
      </c>
      <c r="K44" s="50"/>
      <c r="L44" s="50"/>
      <c r="M44" s="50"/>
      <c r="N44" s="50"/>
      <c r="O44" s="47" t="s">
        <v>71</v>
      </c>
      <c r="P44" s="40" t="s">
        <v>72</v>
      </c>
      <c r="Q44" s="51">
        <v>431.63</v>
      </c>
    </row>
    <row r="45" spans="1:17" x14ac:dyDescent="0.2">
      <c r="A45" s="47" t="s">
        <v>73</v>
      </c>
      <c r="B45" s="40" t="s">
        <v>74</v>
      </c>
      <c r="C45" s="48" t="e">
        <f t="shared" si="10"/>
        <v>#REF!</v>
      </c>
      <c r="D45" s="48" t="e">
        <f>K45+#REF!</f>
        <v>#REF!</v>
      </c>
      <c r="E45" s="48">
        <f t="shared" si="11"/>
        <v>1.54</v>
      </c>
      <c r="F45" s="48" t="e">
        <f>M45+#REF!</f>
        <v>#REF!</v>
      </c>
      <c r="G45" s="48" t="e">
        <f>N45+#REF!</f>
        <v>#REF!</v>
      </c>
      <c r="H45" s="49" t="s">
        <v>73</v>
      </c>
      <c r="I45" s="43" t="s">
        <v>74</v>
      </c>
      <c r="J45" s="50">
        <f t="shared" si="12"/>
        <v>0</v>
      </c>
      <c r="K45" s="50"/>
      <c r="L45" s="50"/>
      <c r="M45" s="50"/>
      <c r="N45" s="50"/>
      <c r="O45" s="47" t="s">
        <v>73</v>
      </c>
      <c r="P45" s="40" t="s">
        <v>74</v>
      </c>
      <c r="Q45" s="51">
        <v>1.54</v>
      </c>
    </row>
    <row r="46" spans="1:17" x14ac:dyDescent="0.2">
      <c r="A46" s="47" t="s">
        <v>75</v>
      </c>
      <c r="B46" s="40" t="s">
        <v>76</v>
      </c>
      <c r="C46" s="48" t="e">
        <f t="shared" si="10"/>
        <v>#REF!</v>
      </c>
      <c r="D46" s="48" t="e">
        <f>K46+#REF!</f>
        <v>#REF!</v>
      </c>
      <c r="E46" s="48">
        <f t="shared" si="11"/>
        <v>199.49</v>
      </c>
      <c r="F46" s="48" t="e">
        <f>M46+#REF!</f>
        <v>#REF!</v>
      </c>
      <c r="G46" s="48" t="e">
        <f>N46+#REF!</f>
        <v>#REF!</v>
      </c>
      <c r="H46" s="49" t="s">
        <v>75</v>
      </c>
      <c r="I46" s="43" t="s">
        <v>76</v>
      </c>
      <c r="J46" s="50">
        <f t="shared" si="12"/>
        <v>0</v>
      </c>
      <c r="K46" s="50"/>
      <c r="L46" s="50"/>
      <c r="M46" s="50"/>
      <c r="N46" s="50"/>
      <c r="O46" s="47" t="s">
        <v>75</v>
      </c>
      <c r="P46" s="40" t="s">
        <v>76</v>
      </c>
      <c r="Q46" s="51">
        <v>199.49</v>
      </c>
    </row>
    <row r="47" spans="1:17" x14ac:dyDescent="0.2">
      <c r="A47" s="47" t="s">
        <v>77</v>
      </c>
      <c r="B47" s="40" t="s">
        <v>78</v>
      </c>
      <c r="C47" s="48" t="e">
        <f t="shared" si="10"/>
        <v>#REF!</v>
      </c>
      <c r="D47" s="48" t="e">
        <f>K47+#REF!</f>
        <v>#REF!</v>
      </c>
      <c r="E47" s="48">
        <f t="shared" si="11"/>
        <v>489.86</v>
      </c>
      <c r="F47" s="48" t="e">
        <f>M47+#REF!</f>
        <v>#REF!</v>
      </c>
      <c r="G47" s="48" t="e">
        <f>N47+#REF!</f>
        <v>#REF!</v>
      </c>
      <c r="H47" s="49" t="s">
        <v>77</v>
      </c>
      <c r="I47" s="43" t="s">
        <v>78</v>
      </c>
      <c r="J47" s="50">
        <f t="shared" si="12"/>
        <v>0</v>
      </c>
      <c r="K47" s="50"/>
      <c r="L47" s="50"/>
      <c r="M47" s="50"/>
      <c r="N47" s="50"/>
      <c r="O47" s="47" t="s">
        <v>77</v>
      </c>
      <c r="P47" s="40" t="s">
        <v>78</v>
      </c>
      <c r="Q47" s="51">
        <v>489.86</v>
      </c>
    </row>
    <row r="48" spans="1:17" x14ac:dyDescent="0.2">
      <c r="A48" s="47" t="s">
        <v>79</v>
      </c>
      <c r="B48" s="40" t="s">
        <v>80</v>
      </c>
      <c r="C48" s="48" t="e">
        <f t="shared" si="10"/>
        <v>#REF!</v>
      </c>
      <c r="D48" s="48" t="e">
        <f>K48+#REF!</f>
        <v>#REF!</v>
      </c>
      <c r="E48" s="48">
        <f t="shared" si="11"/>
        <v>241.29</v>
      </c>
      <c r="F48" s="48" t="e">
        <f>M48+#REF!</f>
        <v>#REF!</v>
      </c>
      <c r="G48" s="48" t="e">
        <f>N48+#REF!</f>
        <v>#REF!</v>
      </c>
      <c r="H48" s="49" t="s">
        <v>79</v>
      </c>
      <c r="I48" s="43" t="s">
        <v>80</v>
      </c>
      <c r="J48" s="50">
        <f t="shared" si="12"/>
        <v>0</v>
      </c>
      <c r="K48" s="50"/>
      <c r="L48" s="50"/>
      <c r="M48" s="50"/>
      <c r="N48" s="50"/>
      <c r="O48" s="47" t="s">
        <v>79</v>
      </c>
      <c r="P48" s="40" t="s">
        <v>80</v>
      </c>
      <c r="Q48" s="51">
        <v>241.29</v>
      </c>
    </row>
    <row r="49" spans="1:17" x14ac:dyDescent="0.2">
      <c r="A49" s="47" t="s">
        <v>81</v>
      </c>
      <c r="B49" s="54" t="s">
        <v>82</v>
      </c>
      <c r="C49" s="48" t="e">
        <f t="shared" si="10"/>
        <v>#REF!</v>
      </c>
      <c r="D49" s="48" t="e">
        <f>K49+#REF!</f>
        <v>#REF!</v>
      </c>
      <c r="E49" s="48">
        <f t="shared" si="11"/>
        <v>1646.65</v>
      </c>
      <c r="F49" s="48" t="e">
        <f>M49+#REF!</f>
        <v>#REF!</v>
      </c>
      <c r="G49" s="48" t="e">
        <f>N49+#REF!</f>
        <v>#REF!</v>
      </c>
      <c r="H49" s="49" t="s">
        <v>81</v>
      </c>
      <c r="I49" s="55" t="s">
        <v>82</v>
      </c>
      <c r="J49" s="50">
        <f t="shared" si="12"/>
        <v>0</v>
      </c>
      <c r="K49" s="50"/>
      <c r="L49" s="50"/>
      <c r="M49" s="50"/>
      <c r="N49" s="50"/>
      <c r="O49" s="47" t="s">
        <v>81</v>
      </c>
      <c r="P49" s="54" t="s">
        <v>82</v>
      </c>
      <c r="Q49" s="51">
        <v>1646.65</v>
      </c>
    </row>
    <row r="50" spans="1:17" x14ac:dyDescent="0.2">
      <c r="A50" s="47" t="s">
        <v>83</v>
      </c>
      <c r="B50" s="54" t="s">
        <v>84</v>
      </c>
      <c r="C50" s="48" t="e">
        <f>SUM(C51:C52)</f>
        <v>#REF!</v>
      </c>
      <c r="D50" s="48" t="e">
        <f>SUM(D51:D52)</f>
        <v>#REF!</v>
      </c>
      <c r="E50" s="48">
        <f>SUM(E51:E52)</f>
        <v>400.6</v>
      </c>
      <c r="F50" s="48" t="e">
        <f>SUM(F51:F52)</f>
        <v>#REF!</v>
      </c>
      <c r="G50" s="48" t="e">
        <f>SUM(G51:G52)</f>
        <v>#REF!</v>
      </c>
      <c r="H50" s="49" t="s">
        <v>83</v>
      </c>
      <c r="I50" s="55" t="s">
        <v>84</v>
      </c>
      <c r="J50" s="50">
        <f>SUM(J51:J52)</f>
        <v>0</v>
      </c>
      <c r="K50" s="50">
        <f>SUM(K51:K52)</f>
        <v>0</v>
      </c>
      <c r="L50" s="50">
        <f>SUM(L51:L52)</f>
        <v>0</v>
      </c>
      <c r="M50" s="50">
        <f>SUM(M51:M52)</f>
        <v>0</v>
      </c>
      <c r="N50" s="50">
        <f>SUM(N51:N52)</f>
        <v>0</v>
      </c>
      <c r="O50" s="47" t="s">
        <v>83</v>
      </c>
      <c r="P50" s="54" t="s">
        <v>84</v>
      </c>
      <c r="Q50" s="51">
        <f t="shared" ref="Q50" si="13">SUM(Q51:Q52)</f>
        <v>400.6</v>
      </c>
    </row>
    <row r="51" spans="1:17" x14ac:dyDescent="0.2">
      <c r="A51" s="47" t="s">
        <v>85</v>
      </c>
      <c r="B51" s="40" t="s">
        <v>86</v>
      </c>
      <c r="C51" s="48" t="e">
        <f>D51+E51+F51+G51</f>
        <v>#REF!</v>
      </c>
      <c r="D51" s="48" t="e">
        <f>K51+#REF!</f>
        <v>#REF!</v>
      </c>
      <c r="E51" s="48">
        <f>L51+Q51</f>
        <v>390.36</v>
      </c>
      <c r="F51" s="48" t="e">
        <f>M51+#REF!</f>
        <v>#REF!</v>
      </c>
      <c r="G51" s="48" t="e">
        <f>N51+#REF!</f>
        <v>#REF!</v>
      </c>
      <c r="H51" s="49" t="s">
        <v>85</v>
      </c>
      <c r="I51" s="43" t="s">
        <v>86</v>
      </c>
      <c r="J51" s="50">
        <f>K51+L51+M51+N51</f>
        <v>0</v>
      </c>
      <c r="K51" s="50"/>
      <c r="L51" s="50"/>
      <c r="M51" s="50"/>
      <c r="N51" s="50"/>
      <c r="O51" s="47" t="s">
        <v>85</v>
      </c>
      <c r="P51" s="40" t="s">
        <v>86</v>
      </c>
      <c r="Q51" s="51">
        <v>390.36</v>
      </c>
    </row>
    <row r="52" spans="1:17" x14ac:dyDescent="0.2">
      <c r="A52" s="47" t="s">
        <v>87</v>
      </c>
      <c r="B52" s="40" t="s">
        <v>88</v>
      </c>
      <c r="C52" s="48" t="e">
        <f>D52+E52+F52+G52</f>
        <v>#REF!</v>
      </c>
      <c r="D52" s="48" t="e">
        <f>K52+#REF!</f>
        <v>#REF!</v>
      </c>
      <c r="E52" s="48">
        <f>L52+Q52</f>
        <v>10.24</v>
      </c>
      <c r="F52" s="48" t="e">
        <f>M52+#REF!</f>
        <v>#REF!</v>
      </c>
      <c r="G52" s="48" t="e">
        <f>N52+#REF!</f>
        <v>#REF!</v>
      </c>
      <c r="H52" s="49" t="s">
        <v>87</v>
      </c>
      <c r="I52" s="43" t="s">
        <v>88</v>
      </c>
      <c r="J52" s="50">
        <f>K52+L52+M52+N52</f>
        <v>0</v>
      </c>
      <c r="K52" s="50"/>
      <c r="L52" s="50"/>
      <c r="M52" s="50"/>
      <c r="N52" s="50"/>
      <c r="O52" s="47" t="s">
        <v>87</v>
      </c>
      <c r="P52" s="40" t="s">
        <v>88</v>
      </c>
      <c r="Q52" s="51">
        <v>10.24</v>
      </c>
    </row>
    <row r="53" spans="1:17" x14ac:dyDescent="0.2">
      <c r="A53" s="47" t="s">
        <v>89</v>
      </c>
      <c r="B53" s="40" t="s">
        <v>90</v>
      </c>
      <c r="C53" s="48" t="e">
        <f>SUM(C54:C56)</f>
        <v>#REF!</v>
      </c>
      <c r="D53" s="48" t="e">
        <f>SUM(D54:D56)</f>
        <v>#REF!</v>
      </c>
      <c r="E53" s="48">
        <f>SUM(E54:E56)</f>
        <v>2.11</v>
      </c>
      <c r="F53" s="48" t="e">
        <f>SUM(F54:F56)</f>
        <v>#REF!</v>
      </c>
      <c r="G53" s="48" t="e">
        <f>SUM(G54:G56)</f>
        <v>#REF!</v>
      </c>
      <c r="H53" s="49" t="s">
        <v>89</v>
      </c>
      <c r="I53" s="43" t="s">
        <v>90</v>
      </c>
      <c r="J53" s="50">
        <f>SUM(J54:J56)</f>
        <v>0</v>
      </c>
      <c r="K53" s="50">
        <f>SUM(K54:K56)</f>
        <v>0</v>
      </c>
      <c r="L53" s="50">
        <f>SUM(L54:L56)</f>
        <v>0</v>
      </c>
      <c r="M53" s="50">
        <f>SUM(M54:M56)</f>
        <v>0</v>
      </c>
      <c r="N53" s="50">
        <f>SUM(N54:N56)</f>
        <v>0</v>
      </c>
      <c r="O53" s="47" t="s">
        <v>89</v>
      </c>
      <c r="P53" s="40" t="s">
        <v>90</v>
      </c>
      <c r="Q53" s="51">
        <f t="shared" ref="Q53" si="14">SUM(Q54:Q56)</f>
        <v>2.11</v>
      </c>
    </row>
    <row r="54" spans="1:17" x14ac:dyDescent="0.2">
      <c r="A54" s="47" t="s">
        <v>91</v>
      </c>
      <c r="B54" s="40" t="s">
        <v>92</v>
      </c>
      <c r="C54" s="48" t="e">
        <f>D54+E54+F54+G54</f>
        <v>#REF!</v>
      </c>
      <c r="D54" s="48" t="e">
        <f>K54+#REF!</f>
        <v>#REF!</v>
      </c>
      <c r="E54" s="48">
        <f>L54+Q54</f>
        <v>2.0699999999999998</v>
      </c>
      <c r="F54" s="48" t="e">
        <f>M54+#REF!</f>
        <v>#REF!</v>
      </c>
      <c r="G54" s="48" t="e">
        <f>N54+#REF!</f>
        <v>#REF!</v>
      </c>
      <c r="H54" s="49" t="s">
        <v>91</v>
      </c>
      <c r="I54" s="43" t="s">
        <v>92</v>
      </c>
      <c r="J54" s="50">
        <f>K54+L54+M54+N54</f>
        <v>0</v>
      </c>
      <c r="K54" s="50"/>
      <c r="L54" s="50"/>
      <c r="M54" s="50"/>
      <c r="N54" s="50"/>
      <c r="O54" s="47" t="s">
        <v>91</v>
      </c>
      <c r="P54" s="40" t="s">
        <v>92</v>
      </c>
      <c r="Q54" s="51">
        <v>2.0699999999999998</v>
      </c>
    </row>
    <row r="55" spans="1:17" x14ac:dyDescent="0.2">
      <c r="A55" s="59" t="s">
        <v>93</v>
      </c>
      <c r="B55" s="60" t="s">
        <v>94</v>
      </c>
      <c r="C55" s="48" t="e">
        <f>D55+E55+F55+G55</f>
        <v>#REF!</v>
      </c>
      <c r="D55" s="48" t="e">
        <f>K55+#REF!</f>
        <v>#REF!</v>
      </c>
      <c r="E55" s="48">
        <f>L55+Q55</f>
        <v>0.04</v>
      </c>
      <c r="F55" s="48" t="e">
        <f>M55+#REF!</f>
        <v>#REF!</v>
      </c>
      <c r="G55" s="48" t="e">
        <f>N55+#REF!</f>
        <v>#REF!</v>
      </c>
      <c r="H55" s="49" t="s">
        <v>93</v>
      </c>
      <c r="I55" s="43" t="s">
        <v>94</v>
      </c>
      <c r="J55" s="50">
        <f>K55+L55+M55+N55</f>
        <v>0</v>
      </c>
      <c r="K55" s="50"/>
      <c r="L55" s="50"/>
      <c r="M55" s="50"/>
      <c r="N55" s="50"/>
      <c r="O55" s="59" t="s">
        <v>93</v>
      </c>
      <c r="P55" s="60" t="s">
        <v>94</v>
      </c>
      <c r="Q55" s="51">
        <v>0.04</v>
      </c>
    </row>
    <row r="56" spans="1:17" x14ac:dyDescent="0.2">
      <c r="A56" s="59" t="s">
        <v>95</v>
      </c>
      <c r="B56" s="60" t="s">
        <v>96</v>
      </c>
      <c r="C56" s="48" t="e">
        <f>D56+E56+F56+G56</f>
        <v>#REF!</v>
      </c>
      <c r="D56" s="48" t="e">
        <f>K56+#REF!</f>
        <v>#REF!</v>
      </c>
      <c r="E56" s="48">
        <f>L56+Q56</f>
        <v>0</v>
      </c>
      <c r="F56" s="48" t="e">
        <f>M56+#REF!</f>
        <v>#REF!</v>
      </c>
      <c r="G56" s="48" t="e">
        <f>N56+#REF!</f>
        <v>#REF!</v>
      </c>
      <c r="H56" s="49" t="s">
        <v>95</v>
      </c>
      <c r="I56" s="43" t="s">
        <v>96</v>
      </c>
      <c r="J56" s="50">
        <f>K56+L56+M56+N56</f>
        <v>0</v>
      </c>
      <c r="K56" s="50"/>
      <c r="L56" s="50"/>
      <c r="M56" s="50"/>
      <c r="N56" s="50"/>
      <c r="O56" s="59" t="s">
        <v>95</v>
      </c>
      <c r="P56" s="60" t="s">
        <v>96</v>
      </c>
      <c r="Q56" s="51"/>
    </row>
    <row r="57" spans="1:17" s="2" customFormat="1" x14ac:dyDescent="0.2">
      <c r="A57" s="47" t="s">
        <v>97</v>
      </c>
      <c r="B57" s="40" t="s">
        <v>98</v>
      </c>
      <c r="C57" s="48" t="e">
        <f>SUM(C58:C60)</f>
        <v>#REF!</v>
      </c>
      <c r="D57" s="48" t="e">
        <f>SUM(D58:D60)</f>
        <v>#REF!</v>
      </c>
      <c r="E57" s="48">
        <f>SUM(E58:E60)</f>
        <v>2117.96</v>
      </c>
      <c r="F57" s="48" t="e">
        <f>SUM(F58:F60)</f>
        <v>#REF!</v>
      </c>
      <c r="G57" s="48" t="e">
        <f>SUM(G58:G60)</f>
        <v>#REF!</v>
      </c>
      <c r="H57" s="49" t="s">
        <v>97</v>
      </c>
      <c r="I57" s="43" t="s">
        <v>98</v>
      </c>
      <c r="J57" s="50">
        <f>SUM(J58:J60)</f>
        <v>0</v>
      </c>
      <c r="K57" s="50">
        <f>SUM(K58:K60)</f>
        <v>0</v>
      </c>
      <c r="L57" s="50">
        <f>SUM(L58:L60)</f>
        <v>0</v>
      </c>
      <c r="M57" s="50">
        <f>SUM(M58:M60)</f>
        <v>0</v>
      </c>
      <c r="N57" s="50">
        <f>SUM(N58:N60)</f>
        <v>0</v>
      </c>
      <c r="O57" s="47" t="s">
        <v>97</v>
      </c>
      <c r="P57" s="40" t="s">
        <v>98</v>
      </c>
      <c r="Q57" s="51">
        <f t="shared" ref="Q57" si="15">SUM(Q58:Q60)</f>
        <v>2117.96</v>
      </c>
    </row>
    <row r="58" spans="1:17" s="2" customFormat="1" x14ac:dyDescent="0.2">
      <c r="A58" s="47" t="s">
        <v>99</v>
      </c>
      <c r="B58" s="40" t="s">
        <v>100</v>
      </c>
      <c r="C58" s="48" t="e">
        <f>D58+E58+F58+G58</f>
        <v>#REF!</v>
      </c>
      <c r="D58" s="48" t="e">
        <f>K58+#REF!</f>
        <v>#REF!</v>
      </c>
      <c r="E58" s="48">
        <f>L58+Q58</f>
        <v>5.97</v>
      </c>
      <c r="F58" s="48" t="e">
        <f>M58+#REF!</f>
        <v>#REF!</v>
      </c>
      <c r="G58" s="48" t="e">
        <f>N58+#REF!</f>
        <v>#REF!</v>
      </c>
      <c r="H58" s="49" t="s">
        <v>99</v>
      </c>
      <c r="I58" s="43" t="s">
        <v>100</v>
      </c>
      <c r="J58" s="50">
        <f>K58+L58+M58+N58</f>
        <v>0</v>
      </c>
      <c r="K58" s="50"/>
      <c r="L58" s="50"/>
      <c r="M58" s="50"/>
      <c r="N58" s="50"/>
      <c r="O58" s="47" t="s">
        <v>99</v>
      </c>
      <c r="P58" s="40" t="s">
        <v>100</v>
      </c>
      <c r="Q58" s="51">
        <v>5.97</v>
      </c>
    </row>
    <row r="59" spans="1:17" s="2" customFormat="1" x14ac:dyDescent="0.2">
      <c r="A59" s="47" t="s">
        <v>101</v>
      </c>
      <c r="B59" s="40" t="s">
        <v>102</v>
      </c>
      <c r="C59" s="48" t="e">
        <f>D59+E59+F59+G59</f>
        <v>#REF!</v>
      </c>
      <c r="D59" s="48" t="e">
        <f>K59+#REF!</f>
        <v>#REF!</v>
      </c>
      <c r="E59" s="48">
        <f>L59+Q59</f>
        <v>8.5399999999999991</v>
      </c>
      <c r="F59" s="48" t="e">
        <f>M59+#REF!</f>
        <v>#REF!</v>
      </c>
      <c r="G59" s="48" t="e">
        <f>N59+#REF!</f>
        <v>#REF!</v>
      </c>
      <c r="H59" s="49" t="s">
        <v>101</v>
      </c>
      <c r="I59" s="43" t="s">
        <v>102</v>
      </c>
      <c r="J59" s="50">
        <f>K59+L59+M59+N59</f>
        <v>0</v>
      </c>
      <c r="K59" s="50"/>
      <c r="L59" s="50"/>
      <c r="M59" s="50"/>
      <c r="N59" s="50"/>
      <c r="O59" s="47" t="s">
        <v>101</v>
      </c>
      <c r="P59" s="40" t="s">
        <v>102</v>
      </c>
      <c r="Q59" s="51">
        <v>8.5399999999999991</v>
      </c>
    </row>
    <row r="60" spans="1:17" s="2" customFormat="1" x14ac:dyDescent="0.2">
      <c r="A60" s="47" t="s">
        <v>103</v>
      </c>
      <c r="B60" s="40" t="s">
        <v>104</v>
      </c>
      <c r="C60" s="48" t="e">
        <f>D60+E60+F60+G60</f>
        <v>#REF!</v>
      </c>
      <c r="D60" s="48" t="e">
        <f>K60+#REF!</f>
        <v>#REF!</v>
      </c>
      <c r="E60" s="48">
        <f>L60+Q60</f>
        <v>2103.4499999999998</v>
      </c>
      <c r="F60" s="48" t="e">
        <f>M60+#REF!</f>
        <v>#REF!</v>
      </c>
      <c r="G60" s="48" t="e">
        <f>N60+#REF!</f>
        <v>#REF!</v>
      </c>
      <c r="H60" s="49" t="s">
        <v>103</v>
      </c>
      <c r="I60" s="43" t="s">
        <v>104</v>
      </c>
      <c r="J60" s="50">
        <f>K60+L60+M60+N60</f>
        <v>0</v>
      </c>
      <c r="K60" s="50"/>
      <c r="L60" s="50"/>
      <c r="M60" s="50"/>
      <c r="N60" s="50"/>
      <c r="O60" s="47" t="s">
        <v>103</v>
      </c>
      <c r="P60" s="40" t="s">
        <v>104</v>
      </c>
      <c r="Q60" s="51">
        <v>2103.4499999999998</v>
      </c>
    </row>
    <row r="61" spans="1:17" s="2" customFormat="1" x14ac:dyDescent="0.2">
      <c r="A61" s="47" t="s">
        <v>105</v>
      </c>
      <c r="B61" s="40" t="s">
        <v>106</v>
      </c>
      <c r="C61" s="48" t="e">
        <f>SUM(C62:C62)</f>
        <v>#REF!</v>
      </c>
      <c r="D61" s="48" t="e">
        <f>SUM(D62:D62)</f>
        <v>#REF!</v>
      </c>
      <c r="E61" s="48">
        <f>SUM(E62:E62)</f>
        <v>28</v>
      </c>
      <c r="F61" s="48" t="e">
        <f>SUM(F62:F62)</f>
        <v>#REF!</v>
      </c>
      <c r="G61" s="48" t="e">
        <f>SUM(G62:G62)</f>
        <v>#REF!</v>
      </c>
      <c r="H61" s="49" t="s">
        <v>105</v>
      </c>
      <c r="I61" s="43" t="s">
        <v>106</v>
      </c>
      <c r="J61" s="50">
        <f>SUM(J62:J62)</f>
        <v>0</v>
      </c>
      <c r="K61" s="50">
        <f>SUM(K62:K62)</f>
        <v>0</v>
      </c>
      <c r="L61" s="50">
        <f>SUM(L62:L62)</f>
        <v>0</v>
      </c>
      <c r="M61" s="50">
        <f>SUM(M62:M62)</f>
        <v>0</v>
      </c>
      <c r="N61" s="50">
        <f>SUM(N62:N62)</f>
        <v>0</v>
      </c>
      <c r="O61" s="47" t="s">
        <v>105</v>
      </c>
      <c r="P61" s="40" t="s">
        <v>106</v>
      </c>
      <c r="Q61" s="51">
        <f t="shared" ref="Q61" si="16">SUM(Q62:Q62)</f>
        <v>28</v>
      </c>
    </row>
    <row r="62" spans="1:17" s="2" customFormat="1" x14ac:dyDescent="0.2">
      <c r="A62" s="52" t="s">
        <v>107</v>
      </c>
      <c r="B62" s="40" t="s">
        <v>108</v>
      </c>
      <c r="C62" s="48" t="e">
        <f t="shared" ref="C62:C69" si="17">D62+E62+F62+G62</f>
        <v>#REF!</v>
      </c>
      <c r="D62" s="48" t="e">
        <f>K62+#REF!</f>
        <v>#REF!</v>
      </c>
      <c r="E62" s="48">
        <f t="shared" ref="E62:E69" si="18">L62+Q62</f>
        <v>28</v>
      </c>
      <c r="F62" s="48" t="e">
        <f>M62+#REF!</f>
        <v>#REF!</v>
      </c>
      <c r="G62" s="48" t="e">
        <f>N62+#REF!</f>
        <v>#REF!</v>
      </c>
      <c r="H62" s="53" t="s">
        <v>107</v>
      </c>
      <c r="I62" s="43" t="s">
        <v>108</v>
      </c>
      <c r="J62" s="50">
        <f t="shared" ref="J62:J69" si="19">K62+L62+M62+N62</f>
        <v>0</v>
      </c>
      <c r="K62" s="50"/>
      <c r="L62" s="50"/>
      <c r="M62" s="50"/>
      <c r="N62" s="50"/>
      <c r="O62" s="52" t="s">
        <v>107</v>
      </c>
      <c r="P62" s="40" t="s">
        <v>108</v>
      </c>
      <c r="Q62" s="51">
        <v>28</v>
      </c>
    </row>
    <row r="63" spans="1:17" x14ac:dyDescent="0.2">
      <c r="A63" s="47" t="s">
        <v>109</v>
      </c>
      <c r="B63" s="54" t="s">
        <v>110</v>
      </c>
      <c r="C63" s="48" t="e">
        <f t="shared" si="17"/>
        <v>#REF!</v>
      </c>
      <c r="D63" s="48" t="e">
        <f>K63+#REF!</f>
        <v>#REF!</v>
      </c>
      <c r="E63" s="48">
        <f t="shared" si="18"/>
        <v>0</v>
      </c>
      <c r="F63" s="48" t="e">
        <f>M63+#REF!</f>
        <v>#REF!</v>
      </c>
      <c r="G63" s="48" t="e">
        <f>N63+#REF!</f>
        <v>#REF!</v>
      </c>
      <c r="H63" s="49" t="s">
        <v>109</v>
      </c>
      <c r="I63" s="55" t="s">
        <v>110</v>
      </c>
      <c r="J63" s="50">
        <f t="shared" si="19"/>
        <v>0</v>
      </c>
      <c r="K63" s="50"/>
      <c r="L63" s="50"/>
      <c r="M63" s="50"/>
      <c r="N63" s="50"/>
      <c r="O63" s="47" t="s">
        <v>109</v>
      </c>
      <c r="P63" s="54" t="s">
        <v>110</v>
      </c>
      <c r="Q63" s="51"/>
    </row>
    <row r="64" spans="1:17" x14ac:dyDescent="0.2">
      <c r="A64" s="47" t="s">
        <v>111</v>
      </c>
      <c r="B64" s="54" t="s">
        <v>112</v>
      </c>
      <c r="C64" s="48" t="e">
        <f t="shared" si="17"/>
        <v>#REF!</v>
      </c>
      <c r="D64" s="48" t="e">
        <f>K64+#REF!</f>
        <v>#REF!</v>
      </c>
      <c r="E64" s="48">
        <f t="shared" si="18"/>
        <v>0</v>
      </c>
      <c r="F64" s="48" t="e">
        <f>M64+#REF!</f>
        <v>#REF!</v>
      </c>
      <c r="G64" s="48" t="e">
        <f>N64+#REF!</f>
        <v>#REF!</v>
      </c>
      <c r="H64" s="49" t="s">
        <v>111</v>
      </c>
      <c r="I64" s="55" t="s">
        <v>112</v>
      </c>
      <c r="J64" s="50">
        <f t="shared" si="19"/>
        <v>0</v>
      </c>
      <c r="K64" s="50"/>
      <c r="L64" s="50"/>
      <c r="M64" s="50"/>
      <c r="N64" s="50"/>
      <c r="O64" s="47" t="s">
        <v>111</v>
      </c>
      <c r="P64" s="54" t="s">
        <v>112</v>
      </c>
      <c r="Q64" s="51"/>
    </row>
    <row r="65" spans="1:17" x14ac:dyDescent="0.2">
      <c r="A65" s="47" t="s">
        <v>113</v>
      </c>
      <c r="B65" s="54" t="s">
        <v>114</v>
      </c>
      <c r="C65" s="48" t="e">
        <f t="shared" si="17"/>
        <v>#REF!</v>
      </c>
      <c r="D65" s="48" t="e">
        <f>K65+#REF!</f>
        <v>#REF!</v>
      </c>
      <c r="E65" s="48">
        <f t="shared" si="18"/>
        <v>895.26</v>
      </c>
      <c r="F65" s="48" t="e">
        <f>M65+#REF!</f>
        <v>#REF!</v>
      </c>
      <c r="G65" s="48" t="e">
        <f>N65+#REF!</f>
        <v>#REF!</v>
      </c>
      <c r="H65" s="49" t="s">
        <v>113</v>
      </c>
      <c r="I65" s="55" t="s">
        <v>114</v>
      </c>
      <c r="J65" s="50">
        <f t="shared" si="19"/>
        <v>0</v>
      </c>
      <c r="K65" s="50"/>
      <c r="L65" s="50"/>
      <c r="M65" s="50"/>
      <c r="N65" s="50"/>
      <c r="O65" s="47" t="s">
        <v>113</v>
      </c>
      <c r="P65" s="54" t="s">
        <v>114</v>
      </c>
      <c r="Q65" s="51">
        <v>895.26</v>
      </c>
    </row>
    <row r="66" spans="1:17" x14ac:dyDescent="0.2">
      <c r="A66" s="47" t="s">
        <v>115</v>
      </c>
      <c r="B66" s="40" t="s">
        <v>116</v>
      </c>
      <c r="C66" s="48" t="e">
        <f t="shared" si="17"/>
        <v>#REF!</v>
      </c>
      <c r="D66" s="48" t="e">
        <f>K66+#REF!</f>
        <v>#REF!</v>
      </c>
      <c r="E66" s="48">
        <f t="shared" si="18"/>
        <v>0.77</v>
      </c>
      <c r="F66" s="48" t="e">
        <f>M66+#REF!</f>
        <v>#REF!</v>
      </c>
      <c r="G66" s="48" t="e">
        <f>N66+#REF!</f>
        <v>#REF!</v>
      </c>
      <c r="H66" s="49" t="s">
        <v>115</v>
      </c>
      <c r="I66" s="43" t="s">
        <v>116</v>
      </c>
      <c r="J66" s="50">
        <f t="shared" si="19"/>
        <v>0</v>
      </c>
      <c r="K66" s="50"/>
      <c r="L66" s="50"/>
      <c r="M66" s="50"/>
      <c r="N66" s="50"/>
      <c r="O66" s="47" t="s">
        <v>115</v>
      </c>
      <c r="P66" s="40" t="s">
        <v>116</v>
      </c>
      <c r="Q66" s="51">
        <v>0.77</v>
      </c>
    </row>
    <row r="67" spans="1:17" x14ac:dyDescent="0.2">
      <c r="A67" s="47" t="s">
        <v>117</v>
      </c>
      <c r="B67" s="54" t="s">
        <v>118</v>
      </c>
      <c r="C67" s="48" t="e">
        <f t="shared" si="17"/>
        <v>#REF!</v>
      </c>
      <c r="D67" s="48" t="e">
        <f>K67+#REF!</f>
        <v>#REF!</v>
      </c>
      <c r="E67" s="48">
        <f t="shared" si="18"/>
        <v>130.9</v>
      </c>
      <c r="F67" s="48" t="e">
        <f>M67+#REF!</f>
        <v>#REF!</v>
      </c>
      <c r="G67" s="48" t="e">
        <f>N67+#REF!</f>
        <v>#REF!</v>
      </c>
      <c r="H67" s="49" t="s">
        <v>117</v>
      </c>
      <c r="I67" s="55" t="s">
        <v>118</v>
      </c>
      <c r="J67" s="50">
        <f t="shared" si="19"/>
        <v>0</v>
      </c>
      <c r="K67" s="50"/>
      <c r="L67" s="50"/>
      <c r="M67" s="50"/>
      <c r="N67" s="50"/>
      <c r="O67" s="47" t="s">
        <v>117</v>
      </c>
      <c r="P67" s="54" t="s">
        <v>118</v>
      </c>
      <c r="Q67" s="51">
        <v>130.9</v>
      </c>
    </row>
    <row r="68" spans="1:17" x14ac:dyDescent="0.2">
      <c r="A68" s="47" t="s">
        <v>119</v>
      </c>
      <c r="B68" s="40" t="s">
        <v>120</v>
      </c>
      <c r="C68" s="48" t="e">
        <f t="shared" si="17"/>
        <v>#REF!</v>
      </c>
      <c r="D68" s="48" t="e">
        <f>K68+#REF!</f>
        <v>#REF!</v>
      </c>
      <c r="E68" s="48">
        <f t="shared" si="18"/>
        <v>0</v>
      </c>
      <c r="F68" s="48" t="e">
        <f>M68+#REF!</f>
        <v>#REF!</v>
      </c>
      <c r="G68" s="48" t="e">
        <f>N68+#REF!</f>
        <v>#REF!</v>
      </c>
      <c r="H68" s="49" t="s">
        <v>119</v>
      </c>
      <c r="I68" s="43" t="s">
        <v>120</v>
      </c>
      <c r="J68" s="50">
        <f t="shared" si="19"/>
        <v>0</v>
      </c>
      <c r="K68" s="50"/>
      <c r="L68" s="50"/>
      <c r="M68" s="50"/>
      <c r="N68" s="50"/>
      <c r="O68" s="47" t="s">
        <v>119</v>
      </c>
      <c r="P68" s="40" t="s">
        <v>120</v>
      </c>
      <c r="Q68" s="51"/>
    </row>
    <row r="69" spans="1:17" x14ac:dyDescent="0.2">
      <c r="A69" s="47" t="s">
        <v>121</v>
      </c>
      <c r="B69" s="40" t="s">
        <v>122</v>
      </c>
      <c r="C69" s="48" t="e">
        <f t="shared" si="17"/>
        <v>#REF!</v>
      </c>
      <c r="D69" s="48" t="e">
        <f>K69+#REF!</f>
        <v>#REF!</v>
      </c>
      <c r="E69" s="48">
        <f t="shared" si="18"/>
        <v>0</v>
      </c>
      <c r="F69" s="48" t="e">
        <f>M69+#REF!</f>
        <v>#REF!</v>
      </c>
      <c r="G69" s="48" t="e">
        <f>N69+#REF!</f>
        <v>#REF!</v>
      </c>
      <c r="H69" s="49" t="s">
        <v>121</v>
      </c>
      <c r="I69" s="43" t="s">
        <v>122</v>
      </c>
      <c r="J69" s="50">
        <f t="shared" si="19"/>
        <v>0</v>
      </c>
      <c r="K69" s="50"/>
      <c r="L69" s="50"/>
      <c r="M69" s="50"/>
      <c r="N69" s="50"/>
      <c r="O69" s="47" t="s">
        <v>121</v>
      </c>
      <c r="P69" s="40" t="s">
        <v>122</v>
      </c>
      <c r="Q69" s="51"/>
    </row>
    <row r="70" spans="1:17" x14ac:dyDescent="0.2">
      <c r="A70" s="47" t="s">
        <v>123</v>
      </c>
      <c r="B70" s="54" t="s">
        <v>124</v>
      </c>
      <c r="C70" s="48" t="e">
        <f>SUM(C71:C75)</f>
        <v>#REF!</v>
      </c>
      <c r="D70" s="48" t="e">
        <f>SUM(D71:D75)</f>
        <v>#REF!</v>
      </c>
      <c r="E70" s="48">
        <f>SUM(E71:E75)</f>
        <v>349.99</v>
      </c>
      <c r="F70" s="48" t="e">
        <f>SUM(F71:F75)</f>
        <v>#REF!</v>
      </c>
      <c r="G70" s="48" t="e">
        <f>SUM(G71:G75)</f>
        <v>#REF!</v>
      </c>
      <c r="H70" s="49" t="s">
        <v>123</v>
      </c>
      <c r="I70" s="55" t="s">
        <v>124</v>
      </c>
      <c r="J70" s="50">
        <f>SUM(J71:J75)</f>
        <v>0</v>
      </c>
      <c r="K70" s="50">
        <f>SUM(K71:K75)</f>
        <v>0</v>
      </c>
      <c r="L70" s="50">
        <f>SUM(L71:L75)</f>
        <v>0</v>
      </c>
      <c r="M70" s="50">
        <f>SUM(M71:M75)</f>
        <v>0</v>
      </c>
      <c r="N70" s="50">
        <f>SUM(N71:N75)</f>
        <v>0</v>
      </c>
      <c r="O70" s="47" t="s">
        <v>123</v>
      </c>
      <c r="P70" s="54" t="s">
        <v>124</v>
      </c>
      <c r="Q70" s="51">
        <f t="shared" ref="Q70" si="20">SUM(Q71:Q75)</f>
        <v>349.99</v>
      </c>
    </row>
    <row r="71" spans="1:17" x14ac:dyDescent="0.2">
      <c r="A71" s="47" t="s">
        <v>125</v>
      </c>
      <c r="B71" s="40" t="s">
        <v>126</v>
      </c>
      <c r="C71" s="48" t="e">
        <f t="shared" ref="C71:C75" si="21">D71+E71+F71+G71</f>
        <v>#REF!</v>
      </c>
      <c r="D71" s="48" t="e">
        <f>K71+#REF!</f>
        <v>#REF!</v>
      </c>
      <c r="E71" s="48">
        <f t="shared" ref="E71:E76" si="22">L71+Q71</f>
        <v>1.81</v>
      </c>
      <c r="F71" s="48" t="e">
        <f>M71+#REF!</f>
        <v>#REF!</v>
      </c>
      <c r="G71" s="48" t="e">
        <f>N71+#REF!</f>
        <v>#REF!</v>
      </c>
      <c r="H71" s="49" t="s">
        <v>125</v>
      </c>
      <c r="I71" s="43" t="s">
        <v>126</v>
      </c>
      <c r="J71" s="50">
        <f t="shared" ref="J71:J75" si="23">K71+L71+M71+N71</f>
        <v>0</v>
      </c>
      <c r="K71" s="50"/>
      <c r="L71" s="50"/>
      <c r="M71" s="50"/>
      <c r="N71" s="50"/>
      <c r="O71" s="47" t="s">
        <v>125</v>
      </c>
      <c r="P71" s="40" t="s">
        <v>126</v>
      </c>
      <c r="Q71" s="51">
        <v>1.81</v>
      </c>
    </row>
    <row r="72" spans="1:17" x14ac:dyDescent="0.2">
      <c r="A72" s="47" t="s">
        <v>127</v>
      </c>
      <c r="B72" s="40" t="s">
        <v>128</v>
      </c>
      <c r="C72" s="48" t="e">
        <f t="shared" si="21"/>
        <v>#REF!</v>
      </c>
      <c r="D72" s="48" t="e">
        <f>K72+#REF!</f>
        <v>#REF!</v>
      </c>
      <c r="E72" s="48">
        <f t="shared" si="22"/>
        <v>0</v>
      </c>
      <c r="F72" s="48" t="e">
        <f>M72+#REF!</f>
        <v>#REF!</v>
      </c>
      <c r="G72" s="48" t="e">
        <f>N72+#REF!</f>
        <v>#REF!</v>
      </c>
      <c r="H72" s="49" t="s">
        <v>127</v>
      </c>
      <c r="I72" s="43" t="s">
        <v>128</v>
      </c>
      <c r="J72" s="50">
        <f t="shared" si="23"/>
        <v>0</v>
      </c>
      <c r="K72" s="50"/>
      <c r="L72" s="50"/>
      <c r="M72" s="50"/>
      <c r="N72" s="50"/>
      <c r="O72" s="47" t="s">
        <v>127</v>
      </c>
      <c r="P72" s="40" t="s">
        <v>128</v>
      </c>
      <c r="Q72" s="51"/>
    </row>
    <row r="73" spans="1:17" x14ac:dyDescent="0.2">
      <c r="A73" s="47" t="s">
        <v>129</v>
      </c>
      <c r="B73" s="40" t="s">
        <v>130</v>
      </c>
      <c r="C73" s="48" t="e">
        <f t="shared" si="21"/>
        <v>#REF!</v>
      </c>
      <c r="D73" s="48" t="e">
        <f>K73+#REF!</f>
        <v>#REF!</v>
      </c>
      <c r="E73" s="48">
        <f t="shared" si="22"/>
        <v>155.12</v>
      </c>
      <c r="F73" s="48" t="e">
        <f>M73+#REF!</f>
        <v>#REF!</v>
      </c>
      <c r="G73" s="48" t="e">
        <f>N73+#REF!</f>
        <v>#REF!</v>
      </c>
      <c r="H73" s="49" t="s">
        <v>129</v>
      </c>
      <c r="I73" s="43" t="s">
        <v>130</v>
      </c>
      <c r="J73" s="50">
        <f t="shared" si="23"/>
        <v>0</v>
      </c>
      <c r="K73" s="50"/>
      <c r="L73" s="50"/>
      <c r="M73" s="50"/>
      <c r="N73" s="50"/>
      <c r="O73" s="47" t="s">
        <v>129</v>
      </c>
      <c r="P73" s="40" t="s">
        <v>130</v>
      </c>
      <c r="Q73" s="51">
        <v>155.12</v>
      </c>
    </row>
    <row r="74" spans="1:17" x14ac:dyDescent="0.2">
      <c r="A74" s="47" t="s">
        <v>131</v>
      </c>
      <c r="B74" s="40" t="s">
        <v>132</v>
      </c>
      <c r="C74" s="48" t="e">
        <f t="shared" si="21"/>
        <v>#REF!</v>
      </c>
      <c r="D74" s="48" t="e">
        <f>K74+#REF!</f>
        <v>#REF!</v>
      </c>
      <c r="E74" s="48">
        <f t="shared" si="22"/>
        <v>28.18</v>
      </c>
      <c r="F74" s="48" t="e">
        <f>M74+#REF!</f>
        <v>#REF!</v>
      </c>
      <c r="G74" s="48" t="e">
        <f>N74+#REF!</f>
        <v>#REF!</v>
      </c>
      <c r="H74" s="49" t="s">
        <v>131</v>
      </c>
      <c r="I74" s="43" t="s">
        <v>132</v>
      </c>
      <c r="J74" s="50">
        <f t="shared" si="23"/>
        <v>0</v>
      </c>
      <c r="K74" s="50"/>
      <c r="L74" s="50"/>
      <c r="M74" s="50"/>
      <c r="N74" s="50"/>
      <c r="O74" s="47" t="s">
        <v>131</v>
      </c>
      <c r="P74" s="40" t="s">
        <v>132</v>
      </c>
      <c r="Q74" s="51">
        <v>28.18</v>
      </c>
    </row>
    <row r="75" spans="1:17" x14ac:dyDescent="0.2">
      <c r="A75" s="47" t="s">
        <v>123</v>
      </c>
      <c r="B75" s="40" t="s">
        <v>133</v>
      </c>
      <c r="C75" s="48" t="e">
        <f t="shared" si="21"/>
        <v>#REF!</v>
      </c>
      <c r="D75" s="48" t="e">
        <f>K75+#REF!</f>
        <v>#REF!</v>
      </c>
      <c r="E75" s="48">
        <f t="shared" si="22"/>
        <v>164.88</v>
      </c>
      <c r="F75" s="48" t="e">
        <f>M75+#REF!</f>
        <v>#REF!</v>
      </c>
      <c r="G75" s="48" t="e">
        <f>N75+#REF!</f>
        <v>#REF!</v>
      </c>
      <c r="H75" s="49" t="s">
        <v>123</v>
      </c>
      <c r="I75" s="43" t="s">
        <v>133</v>
      </c>
      <c r="J75" s="50">
        <f t="shared" si="23"/>
        <v>0</v>
      </c>
      <c r="K75" s="50"/>
      <c r="L75" s="50"/>
      <c r="M75" s="50"/>
      <c r="N75" s="50"/>
      <c r="O75" s="47" t="s">
        <v>123</v>
      </c>
      <c r="P75" s="40" t="s">
        <v>133</v>
      </c>
      <c r="Q75" s="51">
        <v>164.88</v>
      </c>
    </row>
    <row r="76" spans="1:17" ht="12.75" hidden="1" customHeight="1" x14ac:dyDescent="0.2">
      <c r="A76" s="47" t="s">
        <v>134</v>
      </c>
      <c r="B76" s="40" t="s">
        <v>135</v>
      </c>
      <c r="C76" s="48" t="e">
        <f>D76+E76+F76+G76</f>
        <v>#REF!</v>
      </c>
      <c r="D76" s="48" t="e">
        <f>K76+#REF!</f>
        <v>#REF!</v>
      </c>
      <c r="E76" s="48" t="e">
        <f t="shared" si="22"/>
        <v>#REF!</v>
      </c>
      <c r="F76" s="48" t="e">
        <f>M76+#REF!</f>
        <v>#REF!</v>
      </c>
      <c r="G76" s="48" t="e">
        <f>N76+#REF!</f>
        <v>#REF!</v>
      </c>
      <c r="H76" s="49" t="s">
        <v>134</v>
      </c>
      <c r="I76" s="43" t="s">
        <v>135</v>
      </c>
      <c r="J76" s="50">
        <f>K76+L76+M76+N76</f>
        <v>0</v>
      </c>
      <c r="K76" s="50"/>
      <c r="L76" s="50"/>
      <c r="M76" s="50"/>
      <c r="N76" s="50"/>
      <c r="O76" s="47" t="s">
        <v>134</v>
      </c>
      <c r="P76" s="40" t="s">
        <v>135</v>
      </c>
      <c r="Q76" s="51" t="e">
        <f>R76+S76+#REF!+#REF!</f>
        <v>#REF!</v>
      </c>
    </row>
    <row r="77" spans="1:17" ht="15.75" hidden="1" customHeight="1" x14ac:dyDescent="0.2">
      <c r="A77" s="32" t="s">
        <v>136</v>
      </c>
      <c r="B77" s="33">
        <v>57</v>
      </c>
      <c r="C77" s="34" t="e">
        <f t="shared" ref="C77:C87" si="24">D77+E77+F77+G77</f>
        <v>#REF!</v>
      </c>
      <c r="D77" s="61" t="e">
        <f>D78</f>
        <v>#REF!</v>
      </c>
      <c r="E77" s="61" t="e">
        <f>SUM(E78:E78)</f>
        <v>#REF!</v>
      </c>
      <c r="F77" s="61" t="e">
        <f>SUM(F78:F78)</f>
        <v>#REF!</v>
      </c>
      <c r="G77" s="61" t="e">
        <f>SUM(G78:G78)</f>
        <v>#REF!</v>
      </c>
      <c r="H77" s="35" t="s">
        <v>136</v>
      </c>
      <c r="I77" s="36">
        <v>57</v>
      </c>
      <c r="J77" s="37">
        <f t="shared" ref="J77:J87" si="25">K77+L77+M77+N77</f>
        <v>0</v>
      </c>
      <c r="K77" s="62">
        <f>SUM(K78:K78)</f>
        <v>0</v>
      </c>
      <c r="L77" s="62">
        <f>SUM(L78:L78)</f>
        <v>0</v>
      </c>
      <c r="M77" s="62">
        <f>SUM(M78:M78)</f>
        <v>0</v>
      </c>
      <c r="N77" s="62">
        <f>SUM(N78:N78)</f>
        <v>0</v>
      </c>
      <c r="O77" s="32" t="s">
        <v>136</v>
      </c>
      <c r="P77" s="33">
        <v>57</v>
      </c>
      <c r="Q77" s="38" t="e">
        <f>R77+S77+#REF!+#REF!</f>
        <v>#REF!</v>
      </c>
    </row>
    <row r="78" spans="1:17" ht="12.75" hidden="1" customHeight="1" x14ac:dyDescent="0.2">
      <c r="A78" s="47" t="s">
        <v>137</v>
      </c>
      <c r="B78" s="40" t="s">
        <v>138</v>
      </c>
      <c r="C78" s="48" t="e">
        <f t="shared" si="24"/>
        <v>#REF!</v>
      </c>
      <c r="D78" s="48" t="e">
        <f>K78+#REF!</f>
        <v>#REF!</v>
      </c>
      <c r="E78" s="48" t="e">
        <f>L78+Q78</f>
        <v>#REF!</v>
      </c>
      <c r="F78" s="48" t="e">
        <f>M78+#REF!</f>
        <v>#REF!</v>
      </c>
      <c r="G78" s="48" t="e">
        <f>N78+#REF!</f>
        <v>#REF!</v>
      </c>
      <c r="H78" s="49" t="s">
        <v>137</v>
      </c>
      <c r="I78" s="43" t="s">
        <v>138</v>
      </c>
      <c r="J78" s="50">
        <f t="shared" si="25"/>
        <v>0</v>
      </c>
      <c r="K78" s="50"/>
      <c r="L78" s="50"/>
      <c r="M78" s="50"/>
      <c r="N78" s="50"/>
      <c r="O78" s="47" t="s">
        <v>137</v>
      </c>
      <c r="P78" s="40" t="s">
        <v>138</v>
      </c>
      <c r="Q78" s="51" t="e">
        <f>R78+S78+#REF!+#REF!</f>
        <v>#REF!</v>
      </c>
    </row>
    <row r="79" spans="1:17" ht="15.75" hidden="1" customHeight="1" x14ac:dyDescent="0.2">
      <c r="A79" s="32" t="s">
        <v>139</v>
      </c>
      <c r="B79" s="33">
        <v>59</v>
      </c>
      <c r="C79" s="34" t="e">
        <f t="shared" si="24"/>
        <v>#REF!</v>
      </c>
      <c r="D79" s="61" t="e">
        <f>SUM(D80:D80)</f>
        <v>#REF!</v>
      </c>
      <c r="E79" s="61" t="e">
        <f>SUM(E80:E80)</f>
        <v>#REF!</v>
      </c>
      <c r="F79" s="61" t="e">
        <f>SUM(F80:F80)</f>
        <v>#REF!</v>
      </c>
      <c r="G79" s="61" t="e">
        <f>SUM(G80:G80)</f>
        <v>#REF!</v>
      </c>
      <c r="H79" s="35" t="s">
        <v>139</v>
      </c>
      <c r="I79" s="36">
        <v>59</v>
      </c>
      <c r="J79" s="37">
        <f t="shared" si="25"/>
        <v>0</v>
      </c>
      <c r="K79" s="62">
        <f>SUM(K80:K80)</f>
        <v>0</v>
      </c>
      <c r="L79" s="62">
        <f>SUM(L80:L80)</f>
        <v>0</v>
      </c>
      <c r="M79" s="62">
        <f>SUM(M80:M80)</f>
        <v>0</v>
      </c>
      <c r="N79" s="62">
        <f>SUM(N80:N80)</f>
        <v>0</v>
      </c>
      <c r="O79" s="32" t="s">
        <v>139</v>
      </c>
      <c r="P79" s="33">
        <v>59</v>
      </c>
      <c r="Q79" s="38" t="e">
        <f>R79+S79+#REF!+#REF!</f>
        <v>#REF!</v>
      </c>
    </row>
    <row r="80" spans="1:17" ht="15.75" hidden="1" customHeight="1" x14ac:dyDescent="0.2">
      <c r="A80" s="63" t="s">
        <v>140</v>
      </c>
      <c r="B80" s="40" t="s">
        <v>141</v>
      </c>
      <c r="C80" s="48" t="e">
        <f t="shared" si="24"/>
        <v>#REF!</v>
      </c>
      <c r="D80" s="48" t="e">
        <f>K80+#REF!</f>
        <v>#REF!</v>
      </c>
      <c r="E80" s="48" t="e">
        <f>L80+Q80</f>
        <v>#REF!</v>
      </c>
      <c r="F80" s="48" t="e">
        <f>M80+#REF!</f>
        <v>#REF!</v>
      </c>
      <c r="G80" s="48" t="e">
        <f>N80+#REF!</f>
        <v>#REF!</v>
      </c>
      <c r="H80" s="64" t="s">
        <v>140</v>
      </c>
      <c r="I80" s="43" t="s">
        <v>141</v>
      </c>
      <c r="J80" s="50">
        <f t="shared" si="25"/>
        <v>0</v>
      </c>
      <c r="K80" s="50"/>
      <c r="L80" s="50"/>
      <c r="M80" s="50"/>
      <c r="N80" s="50"/>
      <c r="O80" s="63" t="s">
        <v>140</v>
      </c>
      <c r="P80" s="40" t="s">
        <v>141</v>
      </c>
      <c r="Q80" s="51" t="e">
        <f>R80+S80+#REF!+#REF!</f>
        <v>#REF!</v>
      </c>
    </row>
    <row r="81" spans="1:17" ht="15.75" hidden="1" customHeight="1" x14ac:dyDescent="0.2">
      <c r="A81" s="32" t="s">
        <v>142</v>
      </c>
      <c r="B81" s="33">
        <v>71</v>
      </c>
      <c r="C81" s="34" t="e">
        <f t="shared" si="24"/>
        <v>#REF!</v>
      </c>
      <c r="D81" s="61" t="e">
        <f>D82+D87</f>
        <v>#REF!</v>
      </c>
      <c r="E81" s="61" t="e">
        <f>E82+E87</f>
        <v>#REF!</v>
      </c>
      <c r="F81" s="61" t="e">
        <f>F82+F87</f>
        <v>#REF!</v>
      </c>
      <c r="G81" s="61" t="e">
        <f>G82+G87</f>
        <v>#REF!</v>
      </c>
      <c r="H81" s="35" t="s">
        <v>142</v>
      </c>
      <c r="I81" s="36">
        <v>71</v>
      </c>
      <c r="J81" s="37">
        <f t="shared" si="25"/>
        <v>0</v>
      </c>
      <c r="K81" s="62">
        <f>K82+K87</f>
        <v>0</v>
      </c>
      <c r="L81" s="62">
        <f>L82+L87</f>
        <v>0</v>
      </c>
      <c r="M81" s="62">
        <f>M82+M87</f>
        <v>0</v>
      </c>
      <c r="N81" s="62">
        <f>N82+N87</f>
        <v>0</v>
      </c>
      <c r="O81" s="32" t="s">
        <v>142</v>
      </c>
      <c r="P81" s="33">
        <v>71</v>
      </c>
      <c r="Q81" s="38" t="e">
        <f>R81+S81+#REF!+#REF!</f>
        <v>#REF!</v>
      </c>
    </row>
    <row r="82" spans="1:17" ht="12.75" hidden="1" customHeight="1" x14ac:dyDescent="0.2">
      <c r="A82" s="56" t="s">
        <v>143</v>
      </c>
      <c r="B82" s="40" t="s">
        <v>144</v>
      </c>
      <c r="C82" s="48" t="e">
        <f t="shared" si="24"/>
        <v>#REF!</v>
      </c>
      <c r="D82" s="65" t="e">
        <f>SUM(D83:D86)</f>
        <v>#REF!</v>
      </c>
      <c r="E82" s="65" t="e">
        <f>SUM(E83:E86)</f>
        <v>#REF!</v>
      </c>
      <c r="F82" s="65" t="e">
        <f>SUM(F83:F86)</f>
        <v>#REF!</v>
      </c>
      <c r="G82" s="65" t="e">
        <f>SUM(G83:G86)</f>
        <v>#REF!</v>
      </c>
      <c r="H82" s="57" t="s">
        <v>143</v>
      </c>
      <c r="I82" s="43" t="s">
        <v>144</v>
      </c>
      <c r="J82" s="50">
        <f t="shared" si="25"/>
        <v>0</v>
      </c>
      <c r="K82" s="66">
        <f>SUM(K83:K86)</f>
        <v>0</v>
      </c>
      <c r="L82" s="66">
        <f>SUM(L83:L86)</f>
        <v>0</v>
      </c>
      <c r="M82" s="66">
        <f>SUM(M83:M86)</f>
        <v>0</v>
      </c>
      <c r="N82" s="66">
        <f>SUM(N83:N86)</f>
        <v>0</v>
      </c>
      <c r="O82" s="56" t="s">
        <v>143</v>
      </c>
      <c r="P82" s="40" t="s">
        <v>144</v>
      </c>
      <c r="Q82" s="51" t="e">
        <f>R82+S82+#REF!+#REF!</f>
        <v>#REF!</v>
      </c>
    </row>
    <row r="83" spans="1:17" ht="12.75" hidden="1" customHeight="1" x14ac:dyDescent="0.2">
      <c r="A83" s="47" t="s">
        <v>145</v>
      </c>
      <c r="B83" s="40" t="s">
        <v>146</v>
      </c>
      <c r="C83" s="48" t="e">
        <f t="shared" si="24"/>
        <v>#REF!</v>
      </c>
      <c r="D83" s="48" t="e">
        <f>K83+#REF!</f>
        <v>#REF!</v>
      </c>
      <c r="E83" s="48" t="e">
        <f>L83+Q83</f>
        <v>#REF!</v>
      </c>
      <c r="F83" s="48" t="e">
        <f>M83+#REF!</f>
        <v>#REF!</v>
      </c>
      <c r="G83" s="48" t="e">
        <f>N83+#REF!</f>
        <v>#REF!</v>
      </c>
      <c r="H83" s="49" t="s">
        <v>145</v>
      </c>
      <c r="I83" s="43" t="s">
        <v>146</v>
      </c>
      <c r="J83" s="50">
        <f t="shared" si="25"/>
        <v>0</v>
      </c>
      <c r="K83" s="50"/>
      <c r="L83" s="50"/>
      <c r="M83" s="50"/>
      <c r="N83" s="50"/>
      <c r="O83" s="47" t="s">
        <v>145</v>
      </c>
      <c r="P83" s="40" t="s">
        <v>146</v>
      </c>
      <c r="Q83" s="51" t="e">
        <f>R83+S83+#REF!+#REF!</f>
        <v>#REF!</v>
      </c>
    </row>
    <row r="84" spans="1:17" ht="12.75" hidden="1" customHeight="1" x14ac:dyDescent="0.2">
      <c r="A84" s="47" t="s">
        <v>147</v>
      </c>
      <c r="B84" s="40" t="s">
        <v>148</v>
      </c>
      <c r="C84" s="48" t="e">
        <f t="shared" si="24"/>
        <v>#REF!</v>
      </c>
      <c r="D84" s="48" t="e">
        <f>K84+#REF!</f>
        <v>#REF!</v>
      </c>
      <c r="E84" s="48" t="e">
        <f>L84+Q84</f>
        <v>#REF!</v>
      </c>
      <c r="F84" s="48" t="e">
        <f>M84+#REF!</f>
        <v>#REF!</v>
      </c>
      <c r="G84" s="48" t="e">
        <f>N84+#REF!</f>
        <v>#REF!</v>
      </c>
      <c r="H84" s="49" t="s">
        <v>147</v>
      </c>
      <c r="I84" s="43" t="s">
        <v>148</v>
      </c>
      <c r="J84" s="50">
        <f t="shared" si="25"/>
        <v>0</v>
      </c>
      <c r="K84" s="50"/>
      <c r="L84" s="50"/>
      <c r="M84" s="50"/>
      <c r="N84" s="50"/>
      <c r="O84" s="47" t="s">
        <v>147</v>
      </c>
      <c r="P84" s="40" t="s">
        <v>148</v>
      </c>
      <c r="Q84" s="51" t="e">
        <f>R84+S84+#REF!+#REF!</f>
        <v>#REF!</v>
      </c>
    </row>
    <row r="85" spans="1:17" ht="12.75" hidden="1" customHeight="1" x14ac:dyDescent="0.2">
      <c r="A85" s="47" t="s">
        <v>149</v>
      </c>
      <c r="B85" s="40" t="s">
        <v>150</v>
      </c>
      <c r="C85" s="48" t="e">
        <f t="shared" si="24"/>
        <v>#REF!</v>
      </c>
      <c r="D85" s="48" t="e">
        <f>K85+#REF!</f>
        <v>#REF!</v>
      </c>
      <c r="E85" s="48" t="e">
        <f>L85+Q85</f>
        <v>#REF!</v>
      </c>
      <c r="F85" s="48" t="e">
        <f>M85+#REF!</f>
        <v>#REF!</v>
      </c>
      <c r="G85" s="48" t="e">
        <f>N85+#REF!</f>
        <v>#REF!</v>
      </c>
      <c r="H85" s="49" t="s">
        <v>149</v>
      </c>
      <c r="I85" s="43" t="s">
        <v>150</v>
      </c>
      <c r="J85" s="50">
        <f t="shared" si="25"/>
        <v>0</v>
      </c>
      <c r="K85" s="50"/>
      <c r="L85" s="50"/>
      <c r="M85" s="50"/>
      <c r="N85" s="50"/>
      <c r="O85" s="47" t="s">
        <v>149</v>
      </c>
      <c r="P85" s="40" t="s">
        <v>150</v>
      </c>
      <c r="Q85" s="51" t="e">
        <f>R85+S85+#REF!+#REF!</f>
        <v>#REF!</v>
      </c>
    </row>
    <row r="86" spans="1:17" ht="12.75" hidden="1" customHeight="1" x14ac:dyDescent="0.2">
      <c r="A86" s="47" t="s">
        <v>151</v>
      </c>
      <c r="B86" s="40" t="s">
        <v>152</v>
      </c>
      <c r="C86" s="48" t="e">
        <f t="shared" si="24"/>
        <v>#REF!</v>
      </c>
      <c r="D86" s="48" t="e">
        <f>K86+#REF!</f>
        <v>#REF!</v>
      </c>
      <c r="E86" s="48" t="e">
        <f>L86+Q86</f>
        <v>#REF!</v>
      </c>
      <c r="F86" s="48" t="e">
        <f>M86+#REF!</f>
        <v>#REF!</v>
      </c>
      <c r="G86" s="48" t="e">
        <f>N86+#REF!</f>
        <v>#REF!</v>
      </c>
      <c r="H86" s="49" t="s">
        <v>151</v>
      </c>
      <c r="I86" s="43" t="s">
        <v>152</v>
      </c>
      <c r="J86" s="50">
        <f t="shared" si="25"/>
        <v>0</v>
      </c>
      <c r="K86" s="50"/>
      <c r="L86" s="50"/>
      <c r="M86" s="50"/>
      <c r="N86" s="50"/>
      <c r="O86" s="47" t="s">
        <v>151</v>
      </c>
      <c r="P86" s="40" t="s">
        <v>152</v>
      </c>
      <c r="Q86" s="51" t="e">
        <f>R86+S86+#REF!+#REF!</f>
        <v>#REF!</v>
      </c>
    </row>
    <row r="87" spans="1:17" ht="12.75" hidden="1" customHeight="1" x14ac:dyDescent="0.2">
      <c r="A87" s="47" t="s">
        <v>153</v>
      </c>
      <c r="B87" s="40" t="s">
        <v>154</v>
      </c>
      <c r="C87" s="48" t="e">
        <f t="shared" si="24"/>
        <v>#REF!</v>
      </c>
      <c r="D87" s="48" t="e">
        <f>K87+#REF!</f>
        <v>#REF!</v>
      </c>
      <c r="E87" s="48" t="e">
        <f>L87+Q87</f>
        <v>#REF!</v>
      </c>
      <c r="F87" s="48" t="e">
        <f>M87+#REF!</f>
        <v>#REF!</v>
      </c>
      <c r="G87" s="48" t="e">
        <f>N87+#REF!</f>
        <v>#REF!</v>
      </c>
      <c r="H87" s="49" t="s">
        <v>153</v>
      </c>
      <c r="I87" s="43" t="s">
        <v>154</v>
      </c>
      <c r="J87" s="50">
        <f t="shared" si="25"/>
        <v>0</v>
      </c>
      <c r="K87" s="50"/>
      <c r="L87" s="50"/>
      <c r="M87" s="50"/>
      <c r="N87" s="50"/>
      <c r="O87" s="47" t="s">
        <v>153</v>
      </c>
      <c r="P87" s="40" t="s">
        <v>154</v>
      </c>
      <c r="Q87" s="51" t="e">
        <f>R87+S87+#REF!+#REF!</f>
        <v>#REF!</v>
      </c>
    </row>
    <row r="88" spans="1:17" ht="12.75" customHeight="1" x14ac:dyDescent="0.25">
      <c r="A88" s="47"/>
      <c r="B88" s="40"/>
      <c r="C88" s="48"/>
      <c r="D88" s="48"/>
      <c r="E88" s="48">
        <f>L88+Q88</f>
        <v>3</v>
      </c>
      <c r="F88" s="48"/>
      <c r="G88" s="48"/>
      <c r="H88" s="49"/>
      <c r="I88" s="43"/>
      <c r="J88" s="50"/>
      <c r="K88" s="50"/>
      <c r="L88" s="50"/>
      <c r="M88" s="50"/>
      <c r="N88" s="50"/>
      <c r="O88" s="67" t="s">
        <v>167</v>
      </c>
      <c r="P88" s="40"/>
      <c r="Q88" s="38">
        <f>SUM(Q89:Q91)</f>
        <v>3</v>
      </c>
    </row>
    <row r="89" spans="1:17" ht="12.75" customHeight="1" x14ac:dyDescent="0.2">
      <c r="A89" s="47"/>
      <c r="B89" s="40"/>
      <c r="C89" s="48"/>
      <c r="D89" s="48"/>
      <c r="E89" s="48"/>
      <c r="F89" s="48"/>
      <c r="G89" s="48"/>
      <c r="H89" s="49"/>
      <c r="I89" s="43"/>
      <c r="J89" s="50"/>
      <c r="K89" s="50"/>
      <c r="L89" s="50"/>
      <c r="M89" s="50"/>
      <c r="N89" s="50"/>
      <c r="O89" s="47" t="s">
        <v>168</v>
      </c>
      <c r="P89" s="40" t="s">
        <v>171</v>
      </c>
      <c r="Q89" s="51">
        <v>1</v>
      </c>
    </row>
    <row r="90" spans="1:17" ht="12.75" customHeight="1" x14ac:dyDescent="0.2">
      <c r="A90" s="47"/>
      <c r="B90" s="40"/>
      <c r="C90" s="48"/>
      <c r="D90" s="48"/>
      <c r="E90" s="48"/>
      <c r="F90" s="48"/>
      <c r="G90" s="48"/>
      <c r="H90" s="49"/>
      <c r="I90" s="43"/>
      <c r="J90" s="50"/>
      <c r="K90" s="50"/>
      <c r="L90" s="50"/>
      <c r="M90" s="50"/>
      <c r="N90" s="50"/>
      <c r="O90" s="47" t="s">
        <v>169</v>
      </c>
      <c r="P90" s="40" t="s">
        <v>172</v>
      </c>
      <c r="Q90" s="51">
        <v>1</v>
      </c>
    </row>
    <row r="91" spans="1:17" ht="12.75" customHeight="1" x14ac:dyDescent="0.2">
      <c r="A91" s="47"/>
      <c r="B91" s="40"/>
      <c r="C91" s="48"/>
      <c r="D91" s="48"/>
      <c r="E91" s="48"/>
      <c r="F91" s="48"/>
      <c r="G91" s="48"/>
      <c r="H91" s="49"/>
      <c r="I91" s="43"/>
      <c r="J91" s="50"/>
      <c r="K91" s="50"/>
      <c r="L91" s="50"/>
      <c r="M91" s="50"/>
      <c r="N91" s="50"/>
      <c r="O91" s="47" t="s">
        <v>170</v>
      </c>
      <c r="P91" s="40" t="s">
        <v>173</v>
      </c>
      <c r="Q91" s="51">
        <v>1</v>
      </c>
    </row>
    <row r="92" spans="1:17" s="74" customFormat="1" ht="15.75" x14ac:dyDescent="0.25">
      <c r="A92" s="67" t="s">
        <v>139</v>
      </c>
      <c r="B92" s="68" t="s">
        <v>155</v>
      </c>
      <c r="C92" s="69" t="e">
        <f>C93</f>
        <v>#REF!</v>
      </c>
      <c r="D92" s="69" t="e">
        <f>D93</f>
        <v>#REF!</v>
      </c>
      <c r="E92" s="69">
        <f>E93</f>
        <v>13.14</v>
      </c>
      <c r="F92" s="69" t="e">
        <f>F93</f>
        <v>#REF!</v>
      </c>
      <c r="G92" s="69" t="e">
        <f>G93</f>
        <v>#REF!</v>
      </c>
      <c r="H92" s="70" t="s">
        <v>139</v>
      </c>
      <c r="I92" s="71" t="s">
        <v>155</v>
      </c>
      <c r="J92" s="72">
        <f>J93</f>
        <v>0</v>
      </c>
      <c r="K92" s="72"/>
      <c r="L92" s="72">
        <f>L93</f>
        <v>0</v>
      </c>
      <c r="M92" s="72">
        <f>M93</f>
        <v>0</v>
      </c>
      <c r="N92" s="72">
        <f>N93</f>
        <v>0</v>
      </c>
      <c r="O92" s="67" t="s">
        <v>166</v>
      </c>
      <c r="P92" s="68" t="s">
        <v>155</v>
      </c>
      <c r="Q92" s="73">
        <f t="shared" ref="Q92" si="26">Q93</f>
        <v>13.14</v>
      </c>
    </row>
    <row r="93" spans="1:17" x14ac:dyDescent="0.2">
      <c r="A93" s="47" t="s">
        <v>140</v>
      </c>
      <c r="B93" s="75" t="s">
        <v>141</v>
      </c>
      <c r="C93" s="48" t="e">
        <f>D93+E93+F93+G93</f>
        <v>#REF!</v>
      </c>
      <c r="D93" s="48" t="e">
        <f>K93+#REF!</f>
        <v>#REF!</v>
      </c>
      <c r="E93" s="48">
        <f>L93+Q93</f>
        <v>13.14</v>
      </c>
      <c r="F93" s="48" t="e">
        <f>M93+#REF!</f>
        <v>#REF!</v>
      </c>
      <c r="G93" s="48" t="e">
        <f>N93+#REF!</f>
        <v>#REF!</v>
      </c>
      <c r="H93" s="49" t="s">
        <v>140</v>
      </c>
      <c r="I93" s="76" t="s">
        <v>141</v>
      </c>
      <c r="J93" s="50">
        <f>K93+L93+M93+N93</f>
        <v>0</v>
      </c>
      <c r="K93" s="77"/>
      <c r="L93" s="77"/>
      <c r="M93" s="77"/>
      <c r="N93" s="77"/>
      <c r="O93" s="47" t="s">
        <v>140</v>
      </c>
      <c r="P93" s="40" t="s">
        <v>141</v>
      </c>
      <c r="Q93" s="51">
        <v>13.14</v>
      </c>
    </row>
    <row r="94" spans="1:17" ht="15.75" x14ac:dyDescent="0.25">
      <c r="A94" s="67" t="s">
        <v>142</v>
      </c>
      <c r="B94" s="68" t="s">
        <v>156</v>
      </c>
      <c r="C94" s="69" t="e">
        <f>C95</f>
        <v>#REF!</v>
      </c>
      <c r="D94" s="69" t="e">
        <f>D95</f>
        <v>#REF!</v>
      </c>
      <c r="E94" s="69">
        <f>E95</f>
        <v>42.75</v>
      </c>
      <c r="F94" s="69" t="e">
        <f>F95</f>
        <v>#REF!</v>
      </c>
      <c r="G94" s="69" t="e">
        <f>G95</f>
        <v>#REF!</v>
      </c>
      <c r="H94" s="70" t="s">
        <v>142</v>
      </c>
      <c r="I94" s="71" t="s">
        <v>156</v>
      </c>
      <c r="J94" s="72">
        <f>J95</f>
        <v>0</v>
      </c>
      <c r="K94" s="72">
        <f>K95</f>
        <v>0</v>
      </c>
      <c r="L94" s="72">
        <f>L95</f>
        <v>0</v>
      </c>
      <c r="M94" s="72">
        <f>M95</f>
        <v>0</v>
      </c>
      <c r="N94" s="72">
        <f>N95</f>
        <v>0</v>
      </c>
      <c r="O94" s="67" t="s">
        <v>142</v>
      </c>
      <c r="P94" s="68" t="s">
        <v>156</v>
      </c>
      <c r="Q94" s="73">
        <f t="shared" ref="Q94" si="27">Q95</f>
        <v>42.75</v>
      </c>
    </row>
    <row r="95" spans="1:17" x14ac:dyDescent="0.2">
      <c r="A95" s="47" t="s">
        <v>143</v>
      </c>
      <c r="B95" s="40" t="s">
        <v>144</v>
      </c>
      <c r="C95" s="48" t="e">
        <f>SUM(C96:C97)</f>
        <v>#REF!</v>
      </c>
      <c r="D95" s="48" t="e">
        <f>SUM(D96:D97)</f>
        <v>#REF!</v>
      </c>
      <c r="E95" s="48">
        <f>SUM(E96:E97)</f>
        <v>42.75</v>
      </c>
      <c r="F95" s="48" t="e">
        <f>SUM(F96:F97)</f>
        <v>#REF!</v>
      </c>
      <c r="G95" s="48" t="e">
        <f>SUM(G96:G97)</f>
        <v>#REF!</v>
      </c>
      <c r="H95" s="49" t="s">
        <v>143</v>
      </c>
      <c r="I95" s="43" t="s">
        <v>144</v>
      </c>
      <c r="J95" s="50">
        <f>SUM(J96:J97)</f>
        <v>0</v>
      </c>
      <c r="K95" s="50">
        <f>SUM(K96:K97)</f>
        <v>0</v>
      </c>
      <c r="L95" s="50">
        <f>SUM(L96:L97)</f>
        <v>0</v>
      </c>
      <c r="M95" s="50">
        <f>SUM(M96:M97)</f>
        <v>0</v>
      </c>
      <c r="N95" s="50">
        <f>SUM(N96:N97)</f>
        <v>0</v>
      </c>
      <c r="O95" s="47" t="s">
        <v>143</v>
      </c>
      <c r="P95" s="40" t="s">
        <v>144</v>
      </c>
      <c r="Q95" s="51">
        <f t="shared" ref="Q95" si="28">SUM(Q96:Q97)</f>
        <v>42.75</v>
      </c>
    </row>
    <row r="96" spans="1:17" x14ac:dyDescent="0.2">
      <c r="A96" s="47" t="s">
        <v>147</v>
      </c>
      <c r="B96" s="40" t="s">
        <v>148</v>
      </c>
      <c r="C96" s="48" t="e">
        <f>D96+E96+F96+G96</f>
        <v>#REF!</v>
      </c>
      <c r="D96" s="48" t="e">
        <f>K96+#REF!</f>
        <v>#REF!</v>
      </c>
      <c r="E96" s="48">
        <f>L96+Q96</f>
        <v>21.6</v>
      </c>
      <c r="F96" s="48" t="e">
        <f>M96+#REF!</f>
        <v>#REF!</v>
      </c>
      <c r="G96" s="48" t="e">
        <f>N96+#REF!</f>
        <v>#REF!</v>
      </c>
      <c r="H96" s="49" t="s">
        <v>147</v>
      </c>
      <c r="I96" s="43" t="s">
        <v>148</v>
      </c>
      <c r="J96" s="50">
        <f>K96+L96+M96+N96</f>
        <v>0</v>
      </c>
      <c r="K96" s="50"/>
      <c r="L96" s="50"/>
      <c r="M96" s="50"/>
      <c r="N96" s="50"/>
      <c r="O96" s="47" t="s">
        <v>147</v>
      </c>
      <c r="P96" s="40" t="s">
        <v>148</v>
      </c>
      <c r="Q96" s="51">
        <v>21.6</v>
      </c>
    </row>
    <row r="97" spans="1:17" x14ac:dyDescent="0.2">
      <c r="A97" s="47" t="s">
        <v>149</v>
      </c>
      <c r="B97" s="40" t="s">
        <v>150</v>
      </c>
      <c r="C97" s="48" t="e">
        <f>D97+E97+F97+G97</f>
        <v>#REF!</v>
      </c>
      <c r="D97" s="48" t="e">
        <f>K97+#REF!</f>
        <v>#REF!</v>
      </c>
      <c r="E97" s="48">
        <f>L97+Q97</f>
        <v>21.15</v>
      </c>
      <c r="F97" s="48" t="e">
        <f>M97+#REF!</f>
        <v>#REF!</v>
      </c>
      <c r="G97" s="48" t="e">
        <f>N97+#REF!</f>
        <v>#REF!</v>
      </c>
      <c r="H97" s="49" t="s">
        <v>149</v>
      </c>
      <c r="I97" s="43" t="s">
        <v>150</v>
      </c>
      <c r="J97" s="50">
        <f>K97+L97+M97+N97</f>
        <v>0</v>
      </c>
      <c r="K97" s="50"/>
      <c r="L97" s="50"/>
      <c r="M97" s="50"/>
      <c r="N97" s="50"/>
      <c r="O97" s="47" t="s">
        <v>149</v>
      </c>
      <c r="P97" s="40" t="s">
        <v>150</v>
      </c>
      <c r="Q97" s="51">
        <v>21.15</v>
      </c>
    </row>
    <row r="98" spans="1:17" x14ac:dyDescent="0.2">
      <c r="A98" s="78"/>
      <c r="B98" s="79"/>
      <c r="C98" s="80"/>
      <c r="D98" s="80"/>
      <c r="E98" s="80"/>
      <c r="F98" s="80"/>
      <c r="G98" s="80"/>
      <c r="H98" s="81"/>
      <c r="I98" s="82"/>
      <c r="J98" s="83"/>
      <c r="K98" s="83"/>
      <c r="L98" s="83"/>
      <c r="M98" s="83"/>
      <c r="N98" s="83"/>
      <c r="O98" s="78"/>
      <c r="P98" s="79"/>
      <c r="Q98" s="84"/>
    </row>
    <row r="99" spans="1:17" ht="15.75" x14ac:dyDescent="0.25">
      <c r="O99" s="89" t="s">
        <v>157</v>
      </c>
      <c r="P99" s="89"/>
      <c r="Q99" s="89"/>
    </row>
    <row r="101" spans="1:17" s="31" customFormat="1" ht="15.75" x14ac:dyDescent="0.25">
      <c r="A101" s="24" t="s">
        <v>16</v>
      </c>
      <c r="B101" s="25"/>
      <c r="C101" s="26" t="e">
        <f>#REF!+C121+C160+C164+C166+C168+C181+C183</f>
        <v>#REF!</v>
      </c>
      <c r="D101" s="26" t="e">
        <f>#REF!+D121+D160+D164+D166+D168+D181+D183</f>
        <v>#REF!</v>
      </c>
      <c r="E101" s="26" t="e">
        <f>#REF!+E121+E160+E164+E166+E168+E181+E183</f>
        <v>#REF!</v>
      </c>
      <c r="F101" s="26" t="e">
        <f>#REF!+F121+F160+F164+F166+F168+F181+F183</f>
        <v>#REF!</v>
      </c>
      <c r="G101" s="26" t="e">
        <f>#REF!+G121+G160+G164+G166+G168+G181+G183</f>
        <v>#REF!</v>
      </c>
      <c r="H101" s="27" t="s">
        <v>16</v>
      </c>
      <c r="I101" s="28"/>
      <c r="J101" s="29" t="e">
        <f>#REF!+J121+J160+J164+J166+J168+J181+J183</f>
        <v>#REF!</v>
      </c>
      <c r="K101" s="29" t="e">
        <f>#REF!+K121+K160+K164+K166+K168+K181+K183</f>
        <v>#REF!</v>
      </c>
      <c r="L101" s="29" t="e">
        <f>#REF!+L121+L160+L164+L166+L168+L181+L183</f>
        <v>#REF!</v>
      </c>
      <c r="M101" s="29" t="e">
        <f>#REF!+M121+M160+M164+M166+M168+M181+M183</f>
        <v>#REF!</v>
      </c>
      <c r="N101" s="29" t="e">
        <f>#REF!+N121+N160+N164+N166+N168+N181+N183</f>
        <v>#REF!</v>
      </c>
      <c r="O101" s="24" t="s">
        <v>16</v>
      </c>
      <c r="P101" s="25"/>
      <c r="Q101" s="30">
        <f>Q104</f>
        <v>316.23</v>
      </c>
    </row>
    <row r="102" spans="1:17" ht="15.75" x14ac:dyDescent="0.2">
      <c r="O102" s="32" t="s">
        <v>136</v>
      </c>
      <c r="P102" s="33" t="s">
        <v>158</v>
      </c>
      <c r="Q102" s="51">
        <f t="shared" ref="Q102:Q103" si="29">Q103</f>
        <v>316.23</v>
      </c>
    </row>
    <row r="103" spans="1:17" x14ac:dyDescent="0.2">
      <c r="O103" s="56" t="s">
        <v>159</v>
      </c>
      <c r="P103" s="40" t="s">
        <v>160</v>
      </c>
      <c r="Q103" s="51">
        <f t="shared" si="29"/>
        <v>316.23</v>
      </c>
    </row>
    <row r="104" spans="1:17" x14ac:dyDescent="0.2">
      <c r="O104" s="85" t="s">
        <v>137</v>
      </c>
      <c r="P104" s="40" t="s">
        <v>161</v>
      </c>
      <c r="Q104" s="51">
        <v>316.23</v>
      </c>
    </row>
    <row r="106" spans="1:17" ht="15.75" x14ac:dyDescent="0.25">
      <c r="O106" s="89" t="s">
        <v>174</v>
      </c>
      <c r="P106" s="89"/>
      <c r="Q106" s="89"/>
    </row>
    <row r="108" spans="1:17" ht="15.75" x14ac:dyDescent="0.2">
      <c r="O108" s="24" t="s">
        <v>16</v>
      </c>
      <c r="P108" s="25"/>
      <c r="Q108" s="30">
        <f>Q111</f>
        <v>22.61</v>
      </c>
    </row>
    <row r="109" spans="1:17" ht="15.75" x14ac:dyDescent="0.2">
      <c r="O109" s="32" t="s">
        <v>175</v>
      </c>
      <c r="P109" s="33" t="s">
        <v>158</v>
      </c>
      <c r="Q109" s="51">
        <f t="shared" ref="Q109:Q110" si="30">Q110</f>
        <v>22.61</v>
      </c>
    </row>
    <row r="110" spans="1:17" x14ac:dyDescent="0.2">
      <c r="O110" s="56" t="s">
        <v>159</v>
      </c>
      <c r="P110" s="40" t="s">
        <v>160</v>
      </c>
      <c r="Q110" s="51">
        <f t="shared" si="30"/>
        <v>22.61</v>
      </c>
    </row>
    <row r="111" spans="1:17" x14ac:dyDescent="0.2">
      <c r="O111" s="85" t="s">
        <v>137</v>
      </c>
      <c r="P111" s="40" t="s">
        <v>161</v>
      </c>
      <c r="Q111" s="51">
        <v>22.61</v>
      </c>
    </row>
    <row r="113" spans="15:17" ht="15.75" x14ac:dyDescent="0.25">
      <c r="O113" s="89" t="s">
        <v>176</v>
      </c>
      <c r="P113" s="89"/>
      <c r="Q113" s="89"/>
    </row>
    <row r="115" spans="15:17" ht="15.75" x14ac:dyDescent="0.2">
      <c r="O115" s="24" t="s">
        <v>16</v>
      </c>
      <c r="P115" s="25"/>
      <c r="Q115" s="30">
        <f>Q118</f>
        <v>12.65</v>
      </c>
    </row>
    <row r="116" spans="15:17" ht="15.75" x14ac:dyDescent="0.2">
      <c r="O116" s="32" t="s">
        <v>177</v>
      </c>
      <c r="P116" s="33" t="s">
        <v>158</v>
      </c>
      <c r="Q116" s="51">
        <f t="shared" ref="Q116:Q117" si="31">Q117</f>
        <v>12.65</v>
      </c>
    </row>
    <row r="117" spans="15:17" x14ac:dyDescent="0.2">
      <c r="O117" s="56" t="s">
        <v>159</v>
      </c>
      <c r="P117" s="40" t="s">
        <v>160</v>
      </c>
      <c r="Q117" s="51">
        <f t="shared" si="31"/>
        <v>12.65</v>
      </c>
    </row>
    <row r="118" spans="15:17" x14ac:dyDescent="0.2">
      <c r="O118" s="85" t="s">
        <v>137</v>
      </c>
      <c r="P118" s="40" t="s">
        <v>161</v>
      </c>
      <c r="Q118" s="51">
        <v>12.65</v>
      </c>
    </row>
  </sheetData>
  <mergeCells count="29">
    <mergeCell ref="O106:Q106"/>
    <mergeCell ref="O113:Q113"/>
    <mergeCell ref="H3:N3"/>
    <mergeCell ref="A5:G5"/>
    <mergeCell ref="H5:N5"/>
    <mergeCell ref="O5:Q5"/>
    <mergeCell ref="A6:G6"/>
    <mergeCell ref="H6:N6"/>
    <mergeCell ref="O6:Q6"/>
    <mergeCell ref="A8:G8"/>
    <mergeCell ref="H8:N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O9:O10"/>
    <mergeCell ref="P9:P10"/>
    <mergeCell ref="Q9:Q10"/>
    <mergeCell ref="O99:Q99"/>
    <mergeCell ref="N9:N10"/>
  </mergeCells>
  <printOptions horizontalCentered="1"/>
  <pageMargins left="0.94488188976377963" right="0" top="0.39370078740157483" bottom="0.39370078740157483" header="0.51181102362204722" footer="0.51181102362204722"/>
  <pageSetup paperSize="9" scale="90" pageOrder="overThenDown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2019-05-06T09:05:07Z</dcterms:created>
  <dcterms:modified xsi:type="dcterms:W3CDTF">2022-01-07T08:20:25Z</dcterms:modified>
</cp:coreProperties>
</file>